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810E32E-9B82-4532-9A6F-FF273F2EF9C9}" xr6:coauthVersionLast="47" xr6:coauthVersionMax="47" xr10:uidLastSave="{00000000-0000-0000-0000-000000000000}"/>
  <bookViews>
    <workbookView xWindow="-28920" yWindow="-315" windowWidth="29040" windowHeight="15720" activeTab="8" xr2:uid="{00000000-000D-0000-FFFF-FFFF00000000}"/>
  </bookViews>
  <sheets>
    <sheet name="ELENCO FESTIVITÀ 2025" sheetId="7" r:id="rId1"/>
    <sheet name="GENNAIO" sheetId="12" r:id="rId2"/>
    <sheet name="FEBBRAIO" sheetId="13" r:id="rId3"/>
    <sheet name="MARZO" sheetId="15" r:id="rId4"/>
    <sheet name="APRILE" sheetId="16" r:id="rId5"/>
    <sheet name="MAGGIO" sheetId="17" r:id="rId6"/>
    <sheet name="GIUGNO" sheetId="18" r:id="rId7"/>
    <sheet name="LUGLIO" sheetId="19" r:id="rId8"/>
    <sheet name="AGOSTO" sheetId="20" r:id="rId9"/>
  </sheets>
  <definedNames>
    <definedName name="_xlnm._FilterDatabase" localSheetId="8" hidden="1">AGOSTO!$A$1:$D$1</definedName>
    <definedName name="_xlnm._FilterDatabase" localSheetId="4" hidden="1">APRILE!$A$1:$D$1</definedName>
    <definedName name="_xlnm._FilterDatabase" localSheetId="2" hidden="1">FEBBRAIO!$A$1:$D$40</definedName>
    <definedName name="_xlnm._FilterDatabase" localSheetId="1" hidden="1">GENNAIO!$A$1:$D$30</definedName>
    <definedName name="_xlnm._FilterDatabase" localSheetId="6" hidden="1">GIUGNO!$A$1:$D$1</definedName>
    <definedName name="_xlnm._FilterDatabase" localSheetId="7" hidden="1">LUGLIO!$A$1:$D$1</definedName>
    <definedName name="_xlnm._FilterDatabase" localSheetId="5" hidden="1">MAGGIO!$A$1:$D$1</definedName>
    <definedName name="_xlnm._FilterDatabase" localSheetId="3" hidden="1">MARZO!$A$1:$D$56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0" l="1"/>
  <c r="G17" i="19"/>
  <c r="G17" i="18"/>
  <c r="G17" i="17"/>
  <c r="G17" i="16"/>
  <c r="G17" i="15"/>
  <c r="G17" i="13"/>
  <c r="G17" i="12"/>
  <c r="D54" i="20"/>
  <c r="D55" i="20"/>
  <c r="D56" i="20"/>
  <c r="D57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G18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7" i="19"/>
  <c r="D21" i="19"/>
  <c r="D20" i="19"/>
  <c r="G18" i="19"/>
  <c r="D19" i="19"/>
  <c r="D18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G18" i="12"/>
  <c r="G18" i="13"/>
  <c r="G18" i="15"/>
  <c r="G18" i="16"/>
  <c r="G18" i="17"/>
  <c r="G18" i="18"/>
  <c r="G22" i="18"/>
  <c r="G21" i="18"/>
  <c r="G20" i="18"/>
  <c r="G22" i="17"/>
  <c r="G21" i="17"/>
  <c r="G20" i="17"/>
  <c r="G22" i="12"/>
  <c r="G21" i="12"/>
  <c r="G20" i="12"/>
  <c r="G22" i="13"/>
  <c r="G21" i="13"/>
  <c r="G20" i="13"/>
  <c r="G22" i="15"/>
  <c r="G21" i="15"/>
  <c r="G20" i="15"/>
  <c r="G22" i="16"/>
  <c r="G21" i="16"/>
  <c r="G20" i="16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G22" i="20" l="1"/>
  <c r="G20" i="20"/>
  <c r="G21" i="20"/>
  <c r="G20" i="19"/>
  <c r="G22" i="19"/>
  <c r="G21" i="19"/>
  <c r="D16" i="13" l="1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D18" i="15" l="1"/>
  <c r="D5" i="15"/>
  <c r="D6" i="16"/>
  <c r="D13" i="16"/>
  <c r="D14" i="16"/>
  <c r="D13" i="15"/>
  <c r="D3" i="16"/>
  <c r="D7" i="16"/>
  <c r="D16" i="16"/>
  <c r="D20" i="15"/>
  <c r="D5" i="16"/>
  <c r="D17" i="15"/>
  <c r="D11" i="15"/>
  <c r="D12" i="15"/>
  <c r="D19" i="15"/>
  <c r="D4" i="16"/>
  <c r="D4" i="15"/>
  <c r="D8" i="16"/>
  <c r="D11" i="16"/>
  <c r="D3" i="15"/>
  <c r="D2" i="15"/>
  <c r="D15" i="15"/>
  <c r="D10" i="15"/>
  <c r="D7" i="15"/>
  <c r="D21" i="15"/>
  <c r="D22" i="15"/>
  <c r="D15" i="16"/>
  <c r="D2" i="16"/>
  <c r="D9" i="15"/>
  <c r="D23" i="15"/>
  <c r="D6" i="15"/>
  <c r="D9" i="16"/>
  <c r="D10" i="16"/>
  <c r="D12" i="16"/>
  <c r="D16" i="15"/>
  <c r="D14" i="15"/>
  <c r="D8" i="15"/>
  <c r="D13" i="12"/>
  <c r="D3" i="12"/>
  <c r="D5" i="12"/>
  <c r="D16" i="12"/>
  <c r="D23" i="12"/>
  <c r="D2" i="12"/>
  <c r="D6" i="12"/>
  <c r="D9" i="12"/>
  <c r="D21" i="12"/>
  <c r="D15" i="12"/>
  <c r="D10" i="12"/>
  <c r="D26" i="12"/>
  <c r="D18" i="12"/>
  <c r="D14" i="12" l="1"/>
  <c r="D8" i="12"/>
  <c r="D25" i="12"/>
  <c r="D12" i="12"/>
  <c r="D4" i="12"/>
  <c r="D19" i="12"/>
  <c r="D7" i="12"/>
  <c r="D20" i="12"/>
  <c r="D11" i="12"/>
  <c r="D24" i="12"/>
  <c r="D22" i="12"/>
  <c r="D17" i="12"/>
</calcChain>
</file>

<file path=xl/sharedStrings.xml><?xml version="1.0" encoding="utf-8"?>
<sst xmlns="http://schemas.openxmlformats.org/spreadsheetml/2006/main" count="368" uniqueCount="73">
  <si>
    <t>DATE 2025</t>
  </si>
  <si>
    <t>RICHIEDENTE</t>
  </si>
  <si>
    <t>DATA RICHIESTA</t>
  </si>
  <si>
    <t>ESEGUITA</t>
  </si>
  <si>
    <t>GIORNI LAVORATIVI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</si>
  <si>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</si>
  <si>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</si>
  <si>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</si>
  <si>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</si>
  <si>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</si>
  <si>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</si>
  <si>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</si>
  <si>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</si>
  <si>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</si>
  <si>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</si>
  <si>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</si>
  <si>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</si>
  <si>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</si>
  <si>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</si>
  <si>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</si>
  <si>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</si>
  <si>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</si>
  <si>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RICHIESTE DA PARTE  DI PAZIENTI</t>
  </si>
  <si>
    <t>Paziente #18</t>
  </si>
  <si>
    <t>Paziente #19</t>
  </si>
  <si>
    <t>Richieste evase entro 7 gg</t>
  </si>
  <si>
    <t>Paziente #20</t>
  </si>
  <si>
    <t>Richieste evase entro 14 gg</t>
  </si>
  <si>
    <t>Paziente #21</t>
  </si>
  <si>
    <t>Richieste evase oltre 14 gg</t>
  </si>
  <si>
    <t>Paziente #22</t>
  </si>
  <si>
    <t>Paziente #23</t>
  </si>
  <si>
    <t>Paziente #24</t>
  </si>
  <si>
    <t>Paziente #25</t>
  </si>
  <si>
    <t>Paziente #26</t>
  </si>
  <si>
    <t>Paziente #27</t>
  </si>
  <si>
    <t>Paziente #28</t>
  </si>
  <si>
    <t>Paziente #29</t>
  </si>
  <si>
    <t>Paziente #30</t>
  </si>
  <si>
    <t>Paziente #31</t>
  </si>
  <si>
    <t>Paziente #32</t>
  </si>
  <si>
    <t>Paziente #33</t>
  </si>
  <si>
    <t>Paziente #34</t>
  </si>
  <si>
    <t>Paziente #35</t>
  </si>
  <si>
    <t>Paziente #36</t>
  </si>
  <si>
    <t>Paziente #37</t>
  </si>
  <si>
    <t>Paziente #38</t>
  </si>
  <si>
    <t>Paziente #39</t>
  </si>
  <si>
    <t>Paziente #40</t>
  </si>
  <si>
    <t>Paziente #41</t>
  </si>
  <si>
    <t>Paziente #42</t>
  </si>
  <si>
    <t>Paziente #43</t>
  </si>
  <si>
    <t>Paziente #44</t>
  </si>
  <si>
    <t>Paziente #45</t>
  </si>
  <si>
    <t>Paziente #46</t>
  </si>
  <si>
    <t>Paziente #47</t>
  </si>
  <si>
    <t>Paziente #48</t>
  </si>
  <si>
    <t>Paziente #49</t>
  </si>
  <si>
    <t>Paziente #50</t>
  </si>
  <si>
    <t>Paziente #51</t>
  </si>
  <si>
    <t>Paziente #52</t>
  </si>
  <si>
    <t>Paziente #53</t>
  </si>
  <si>
    <t>Paziente #54</t>
  </si>
  <si>
    <t>Paziente #55</t>
  </si>
  <si>
    <t>Paziente #56</t>
  </si>
  <si>
    <t>Paziente #57</t>
  </si>
  <si>
    <t>Paziente #58</t>
  </si>
  <si>
    <t>Paziente #59</t>
  </si>
  <si>
    <t>Paziente #60</t>
  </si>
  <si>
    <t>Paziente #61</t>
  </si>
  <si>
    <t>Paziente #62</t>
  </si>
  <si>
    <t>TOTALE RICHESTE*</t>
  </si>
  <si>
    <t>* Per totale delle richieste si intende la somma di tutte le istanze pervenute da pazienti e da soggetti diversi (autorità locali, ASP,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</si>
</sst>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9">
    <xf numFmtId="0" fontId="0" fillId="0" borderId="0" xfId="0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2" fillId="2" borderId="1" xfId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" fontId="2" fillId="2" borderId="1" xfId="1" applyNumberForma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7" fillId="0" borderId="0" xfId="0" applyFont="1" applyAlignment="1"/>
  </cellXfs>
  <cellStyles count="2">
    <cellStyle name="Accent1" xfId="1" builtinId="29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FE-4DDD-BBDF-E7235492E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FE-4DDD-BBDF-E7235492E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FE-4DDD-BBDF-E7235492E9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GENNAIO!$G$20:$G$22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E-4DDD-BBDF-E7235492E9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CC-41E0-B88E-2EB1D01F44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CC-41E0-B88E-2EB1D01F44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C-41E0-B88E-2EB1D01F445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C-41E0-B88E-2EB1D01F445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FEBBRAIO!$G$20:$G$22</c:f>
              <c:numCache>
                <c:formatCode>General</c:formatCode>
                <c:ptCount val="3"/>
                <c:pt idx="0">
                  <c:v>15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CC-41E0-B88E-2EB1D01F44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MARZO!$G$20:$G$22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E0-48C9-9E12-6B23B1C69A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E0-48C9-9E12-6B23B1C69A2C}"/>
              </c:ext>
            </c:extLst>
          </c:dPt>
          <c:dLbls>
            <c:dLbl>
              <c:idx val="1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E0-48C9-9E12-6B23B1C69A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APRILE!$G$20:$G$21</c:f>
              <c:numCache>
                <c:formatCode>General</c:formatCode>
                <c:ptCount val="2"/>
                <c:pt idx="0">
                  <c:v>15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0-48C9-9E12-6B23B1C69A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A60-4CA7-8C51-2E2D300ED5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60-4CA7-8C51-2E2D300ED5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A60-4CA7-8C51-2E2D300ED534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60-4CA7-8C51-2E2D300ED53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MAGGIO!$F$20:$F$22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MAGGIO!$G$20:$G$22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60-4CA7-8C51-2E2D300ED53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85-40CC-815F-C9E4A3F90C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85-40CC-815F-C9E4A3F90C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85-40CC-815F-C9E4A3F90C74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85-40CC-815F-C9E4A3F90C7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GIUGNO!$F$20:$F$22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GIUGNO!$G$20:$G$22</c:f>
              <c:numCache>
                <c:formatCode>General</c:formatCode>
                <c:ptCount val="3"/>
                <c:pt idx="0">
                  <c:v>62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85-40CC-815F-C9E4A3F90C7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3F-4E0B-80D6-8B9BD70A56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3F-4E0B-80D6-8B9BD70A56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3F-4E0B-80D6-8B9BD70A561D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3F-4E0B-80D6-8B9BD70A561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LUGLIO!$F$20:$F$22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LUGLIO!$G$20:$G$22</c:f>
              <c:numCache>
                <c:formatCode>General</c:formatCode>
                <c:ptCount val="3"/>
                <c:pt idx="0">
                  <c:v>52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3F-4E0B-80D6-8B9BD70A56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66-4130-9419-43F1BE5611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66-4130-9419-43F1BE5611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66-4130-9419-43F1BE56112C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66-4130-9419-43F1BE5611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AGOSTO!$G$20:$G$22</c:f>
              <c:numCache>
                <c:formatCode>General</c:formatCode>
                <c:ptCount val="3"/>
                <c:pt idx="0">
                  <c:v>56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66-4130-9419-43F1BE5611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349CE8-2182-4C00-86E0-0F4EB6F09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E8DCED-381E-4B63-8F91-CED3840CA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9FC83F-63B1-4B46-9AEE-B6061479F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EF59CF-7957-453C-A532-69E3C301B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33D3AF-CDD8-4CD2-BC6C-6D9A3B12B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49F3BC-141A-415F-B672-8D5F2E32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A280D3-4CED-499F-920B-F0A0A1B3C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127" totalsRowShown="0" headerRowDxfId="2" dataDxfId="1">
  <autoFilter ref="A1:A127" xr:uid="{00000000-0009-0000-0100-000002000000}"/>
  <sortState xmlns:xlrd2="http://schemas.microsoft.com/office/spreadsheetml/2017/richdata2" ref="A2:A116">
    <sortCondition ref="A1:A116"/>
  </sortState>
  <tableColumns count="1">
    <tableColumn id="1" xr3:uid="{00000000-0010-0000-0000-000001000000}" name="DATE 2025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27"/>
  <sheetViews>
    <sheetView workbookViewId="0">
      <selection activeCell="A127" sqref="A127"/>
    </sheetView>
  </sheetViews>
  <sheetFormatPr defaultColWidth="9.140625" defaultRowHeight="20.100000000000001" customHeight="1" x14ac:dyDescent="0.25"/>
  <cols>
    <col min="1" max="1" width="25.7109375" style="2" customWidth="1"/>
    <col min="2" max="16384" width="9.140625" style="1"/>
  </cols>
  <sheetData>
    <row r="1" spans="1:1" ht="20.100000000000001" customHeight="1" x14ac:dyDescent="0.25">
      <c r="A1" s="2" t="s">
        <v>0</v>
      </c>
    </row>
    <row r="2" spans="1:1" ht="20.100000000000001" customHeight="1" x14ac:dyDescent="0.25">
      <c r="A2" s="2">
        <v>45658</v>
      </c>
    </row>
    <row r="3" spans="1:1" ht="20.100000000000001" customHeight="1" x14ac:dyDescent="0.25">
      <c r="A3" s="2">
        <v>45661</v>
      </c>
    </row>
    <row r="4" spans="1:1" ht="20.100000000000001" customHeight="1" x14ac:dyDescent="0.25">
      <c r="A4" s="2">
        <v>45662</v>
      </c>
    </row>
    <row r="5" spans="1:1" ht="20.100000000000001" customHeight="1" x14ac:dyDescent="0.25">
      <c r="A5" s="2">
        <v>45663</v>
      </c>
    </row>
    <row r="6" spans="1:1" ht="20.100000000000001" customHeight="1" x14ac:dyDescent="0.25">
      <c r="A6" s="2">
        <v>45668</v>
      </c>
    </row>
    <row r="7" spans="1:1" ht="20.100000000000001" customHeight="1" x14ac:dyDescent="0.25">
      <c r="A7" s="2">
        <v>45669</v>
      </c>
    </row>
    <row r="8" spans="1:1" ht="20.100000000000001" customHeight="1" x14ac:dyDescent="0.25">
      <c r="A8" s="2">
        <v>45675</v>
      </c>
    </row>
    <row r="9" spans="1:1" ht="20.100000000000001" customHeight="1" x14ac:dyDescent="0.25">
      <c r="A9" s="2">
        <v>45676</v>
      </c>
    </row>
    <row r="10" spans="1:1" ht="20.100000000000001" customHeight="1" x14ac:dyDescent="0.25">
      <c r="A10" s="2">
        <v>45682</v>
      </c>
    </row>
    <row r="11" spans="1:1" ht="20.100000000000001" customHeight="1" x14ac:dyDescent="0.25">
      <c r="A11" s="2">
        <v>45683</v>
      </c>
    </row>
    <row r="12" spans="1:1" ht="20.100000000000001" customHeight="1" x14ac:dyDescent="0.25">
      <c r="A12" s="2">
        <v>45689</v>
      </c>
    </row>
    <row r="13" spans="1:1" ht="20.100000000000001" customHeight="1" x14ac:dyDescent="0.25">
      <c r="A13" s="2">
        <v>45690</v>
      </c>
    </row>
    <row r="14" spans="1:1" ht="20.100000000000001" customHeight="1" x14ac:dyDescent="0.25">
      <c r="A14" s="2">
        <v>45696</v>
      </c>
    </row>
    <row r="15" spans="1:1" ht="20.100000000000001" customHeight="1" x14ac:dyDescent="0.25">
      <c r="A15" s="2">
        <v>45697</v>
      </c>
    </row>
    <row r="16" spans="1:1" ht="20.100000000000001" customHeight="1" x14ac:dyDescent="0.25">
      <c r="A16" s="2">
        <v>45703</v>
      </c>
    </row>
    <row r="17" spans="1:1" ht="20.100000000000001" customHeight="1" x14ac:dyDescent="0.25">
      <c r="A17" s="2">
        <v>45704</v>
      </c>
    </row>
    <row r="18" spans="1:1" ht="20.100000000000001" customHeight="1" x14ac:dyDescent="0.25">
      <c r="A18" s="2">
        <v>45710</v>
      </c>
    </row>
    <row r="19" spans="1:1" ht="20.100000000000001" customHeight="1" x14ac:dyDescent="0.25">
      <c r="A19" s="2">
        <v>45711</v>
      </c>
    </row>
    <row r="20" spans="1:1" ht="20.100000000000001" customHeight="1" x14ac:dyDescent="0.25">
      <c r="A20" s="2">
        <v>45717</v>
      </c>
    </row>
    <row r="21" spans="1:1" ht="20.100000000000001" customHeight="1" x14ac:dyDescent="0.25">
      <c r="A21" s="2">
        <v>45718</v>
      </c>
    </row>
    <row r="22" spans="1:1" ht="20.100000000000001" customHeight="1" x14ac:dyDescent="0.25">
      <c r="A22" s="2">
        <v>45724</v>
      </c>
    </row>
    <row r="23" spans="1:1" ht="20.100000000000001" customHeight="1" x14ac:dyDescent="0.25">
      <c r="A23" s="2">
        <v>45725</v>
      </c>
    </row>
    <row r="24" spans="1:1" ht="20.100000000000001" customHeight="1" x14ac:dyDescent="0.25">
      <c r="A24" s="2">
        <v>45731</v>
      </c>
    </row>
    <row r="25" spans="1:1" ht="20.100000000000001" customHeight="1" x14ac:dyDescent="0.25">
      <c r="A25" s="2">
        <v>45732</v>
      </c>
    </row>
    <row r="26" spans="1:1" ht="20.100000000000001" customHeight="1" x14ac:dyDescent="0.25">
      <c r="A26" s="2">
        <v>45738</v>
      </c>
    </row>
    <row r="27" spans="1:1" ht="20.100000000000001" customHeight="1" x14ac:dyDescent="0.25">
      <c r="A27" s="2">
        <v>45739</v>
      </c>
    </row>
    <row r="28" spans="1:1" ht="20.100000000000001" customHeight="1" x14ac:dyDescent="0.25">
      <c r="A28" s="2">
        <v>45745</v>
      </c>
    </row>
    <row r="29" spans="1:1" ht="20.100000000000001" customHeight="1" x14ac:dyDescent="0.25">
      <c r="A29" s="2">
        <v>45746</v>
      </c>
    </row>
    <row r="30" spans="1:1" ht="20.100000000000001" customHeight="1" x14ac:dyDescent="0.25">
      <c r="A30" s="2">
        <v>45752</v>
      </c>
    </row>
    <row r="31" spans="1:1" ht="20.100000000000001" customHeight="1" x14ac:dyDescent="0.25">
      <c r="A31" s="2">
        <v>45753</v>
      </c>
    </row>
    <row r="32" spans="1:1" ht="20.100000000000001" customHeight="1" x14ac:dyDescent="0.25">
      <c r="A32" s="2">
        <v>45759</v>
      </c>
    </row>
    <row r="33" spans="1:1" ht="20.100000000000001" customHeight="1" x14ac:dyDescent="0.25">
      <c r="A33" s="2">
        <v>45760</v>
      </c>
    </row>
    <row r="34" spans="1:1" ht="20.100000000000001" customHeight="1" x14ac:dyDescent="0.25">
      <c r="A34" s="2">
        <v>45766</v>
      </c>
    </row>
    <row r="35" spans="1:1" ht="20.100000000000001" customHeight="1" x14ac:dyDescent="0.25">
      <c r="A35" s="2">
        <v>45767</v>
      </c>
    </row>
    <row r="36" spans="1:1" ht="20.100000000000001" customHeight="1" x14ac:dyDescent="0.25">
      <c r="A36" s="20">
        <v>45768</v>
      </c>
    </row>
    <row r="37" spans="1:1" ht="20.100000000000001" customHeight="1" x14ac:dyDescent="0.25">
      <c r="A37" s="2">
        <v>45772</v>
      </c>
    </row>
    <row r="38" spans="1:1" ht="20.100000000000001" customHeight="1" x14ac:dyDescent="0.25">
      <c r="A38" s="2">
        <v>45773</v>
      </c>
    </row>
    <row r="39" spans="1:1" ht="20.100000000000001" customHeight="1" x14ac:dyDescent="0.25">
      <c r="A39" s="20">
        <v>45774</v>
      </c>
    </row>
    <row r="40" spans="1:1" ht="20.100000000000001" customHeight="1" x14ac:dyDescent="0.25">
      <c r="A40" s="2">
        <v>45778</v>
      </c>
    </row>
    <row r="41" spans="1:1" ht="20.100000000000001" customHeight="1" x14ac:dyDescent="0.25">
      <c r="A41" s="2">
        <v>45780</v>
      </c>
    </row>
    <row r="42" spans="1:1" ht="20.100000000000001" customHeight="1" x14ac:dyDescent="0.25">
      <c r="A42" s="2">
        <v>45781</v>
      </c>
    </row>
    <row r="43" spans="1:1" ht="20.100000000000001" customHeight="1" x14ac:dyDescent="0.25">
      <c r="A43" s="2">
        <v>45787</v>
      </c>
    </row>
    <row r="44" spans="1:1" ht="20.100000000000001" customHeight="1" x14ac:dyDescent="0.25">
      <c r="A44" s="2">
        <v>45788</v>
      </c>
    </row>
    <row r="45" spans="1:1" ht="20.100000000000001" customHeight="1" x14ac:dyDescent="0.25">
      <c r="A45" s="2">
        <v>45794</v>
      </c>
    </row>
    <row r="46" spans="1:1" ht="20.100000000000001" customHeight="1" x14ac:dyDescent="0.25">
      <c r="A46" s="2">
        <v>45795</v>
      </c>
    </row>
    <row r="47" spans="1:1" ht="20.100000000000001" customHeight="1" x14ac:dyDescent="0.25">
      <c r="A47" s="2">
        <v>45801</v>
      </c>
    </row>
    <row r="48" spans="1:1" ht="20.100000000000001" customHeight="1" x14ac:dyDescent="0.25">
      <c r="A48" s="2">
        <v>45802</v>
      </c>
    </row>
    <row r="49" spans="1:1" ht="20.100000000000001" customHeight="1" x14ac:dyDescent="0.25">
      <c r="A49" s="2">
        <v>45808</v>
      </c>
    </row>
    <row r="50" spans="1:1" ht="20.100000000000001" customHeight="1" x14ac:dyDescent="0.25">
      <c r="A50" s="20">
        <v>45809</v>
      </c>
    </row>
    <row r="51" spans="1:1" ht="20.100000000000001" customHeight="1" x14ac:dyDescent="0.25">
      <c r="A51" s="2">
        <v>45810</v>
      </c>
    </row>
    <row r="52" spans="1:1" ht="20.100000000000001" customHeight="1" x14ac:dyDescent="0.25">
      <c r="A52" s="2">
        <v>45815</v>
      </c>
    </row>
    <row r="53" spans="1:1" ht="20.100000000000001" customHeight="1" x14ac:dyDescent="0.25">
      <c r="A53" s="2">
        <v>45816</v>
      </c>
    </row>
    <row r="54" spans="1:1" ht="20.100000000000001" customHeight="1" x14ac:dyDescent="0.25">
      <c r="A54" s="2">
        <v>45822</v>
      </c>
    </row>
    <row r="55" spans="1:1" ht="20.100000000000001" customHeight="1" x14ac:dyDescent="0.25">
      <c r="A55" s="20">
        <v>45823</v>
      </c>
    </row>
    <row r="56" spans="1:1" ht="20.100000000000001" customHeight="1" x14ac:dyDescent="0.25">
      <c r="A56" s="2">
        <v>45829</v>
      </c>
    </row>
    <row r="57" spans="1:1" ht="20.100000000000001" customHeight="1" x14ac:dyDescent="0.25">
      <c r="A57" s="2">
        <v>45830</v>
      </c>
    </row>
    <row r="58" spans="1:1" ht="20.100000000000001" customHeight="1" x14ac:dyDescent="0.25">
      <c r="A58" s="2">
        <v>45775</v>
      </c>
    </row>
    <row r="59" spans="1:1" ht="20.100000000000001" customHeight="1" x14ac:dyDescent="0.25">
      <c r="A59" s="2">
        <v>45837</v>
      </c>
    </row>
    <row r="60" spans="1:1" ht="20.100000000000001" customHeight="1" x14ac:dyDescent="0.25">
      <c r="A60" s="2">
        <v>45843</v>
      </c>
    </row>
    <row r="61" spans="1:1" ht="20.100000000000001" customHeight="1" x14ac:dyDescent="0.25">
      <c r="A61" s="2">
        <v>45844</v>
      </c>
    </row>
    <row r="62" spans="1:1" ht="20.100000000000001" customHeight="1" x14ac:dyDescent="0.25">
      <c r="A62" s="2">
        <v>45850</v>
      </c>
    </row>
    <row r="63" spans="1:1" ht="20.100000000000001" customHeight="1" x14ac:dyDescent="0.25">
      <c r="A63" s="2">
        <v>45851</v>
      </c>
    </row>
    <row r="64" spans="1:1" ht="20.100000000000001" customHeight="1" x14ac:dyDescent="0.25">
      <c r="A64" s="20">
        <v>45853</v>
      </c>
    </row>
    <row r="65" spans="1:1" ht="20.100000000000001" customHeight="1" x14ac:dyDescent="0.25">
      <c r="A65" s="2">
        <v>45857</v>
      </c>
    </row>
    <row r="66" spans="1:1" ht="20.100000000000001" customHeight="1" x14ac:dyDescent="0.25">
      <c r="A66" s="2">
        <v>45858</v>
      </c>
    </row>
    <row r="67" spans="1:1" ht="20.100000000000001" customHeight="1" x14ac:dyDescent="0.25">
      <c r="A67" s="2">
        <v>45864</v>
      </c>
    </row>
    <row r="68" spans="1:1" ht="20.100000000000001" customHeight="1" x14ac:dyDescent="0.25">
      <c r="A68" s="2">
        <v>45865</v>
      </c>
    </row>
    <row r="69" spans="1:1" ht="20.100000000000001" customHeight="1" x14ac:dyDescent="0.25">
      <c r="A69" s="2">
        <v>45871</v>
      </c>
    </row>
    <row r="70" spans="1:1" ht="20.100000000000001" customHeight="1" x14ac:dyDescent="0.25">
      <c r="A70" s="2">
        <v>45872</v>
      </c>
    </row>
    <row r="71" spans="1:1" ht="20.100000000000001" customHeight="1" x14ac:dyDescent="0.25">
      <c r="A71" s="2">
        <v>45878</v>
      </c>
    </row>
    <row r="72" spans="1:1" ht="20.100000000000001" customHeight="1" x14ac:dyDescent="0.25">
      <c r="A72" s="2">
        <v>45879</v>
      </c>
    </row>
    <row r="73" spans="1:1" ht="20.100000000000001" customHeight="1" x14ac:dyDescent="0.25">
      <c r="A73" s="2">
        <v>45884</v>
      </c>
    </row>
    <row r="74" spans="1:1" ht="20.100000000000001" customHeight="1" x14ac:dyDescent="0.25">
      <c r="A74" s="2">
        <v>45885</v>
      </c>
    </row>
    <row r="75" spans="1:1" ht="20.100000000000001" customHeight="1" x14ac:dyDescent="0.25">
      <c r="A75" s="2">
        <v>45886</v>
      </c>
    </row>
    <row r="76" spans="1:1" ht="20.100000000000001" customHeight="1" x14ac:dyDescent="0.25">
      <c r="A76" s="2">
        <v>45892</v>
      </c>
    </row>
    <row r="77" spans="1:1" ht="20.100000000000001" customHeight="1" x14ac:dyDescent="0.25">
      <c r="A77" s="2">
        <v>45893</v>
      </c>
    </row>
    <row r="78" spans="1:1" ht="20.100000000000001" customHeight="1" x14ac:dyDescent="0.25">
      <c r="A78" s="2">
        <v>45899</v>
      </c>
    </row>
    <row r="79" spans="1:1" ht="20.100000000000001" customHeight="1" x14ac:dyDescent="0.25">
      <c r="A79" s="2">
        <v>45900</v>
      </c>
    </row>
    <row r="80" spans="1:1" ht="20.100000000000001" customHeight="1" x14ac:dyDescent="0.25">
      <c r="A80" s="2">
        <v>45906</v>
      </c>
    </row>
    <row r="81" spans="1:1" ht="20.100000000000001" customHeight="1" x14ac:dyDescent="0.25">
      <c r="A81" s="2">
        <v>45907</v>
      </c>
    </row>
    <row r="82" spans="1:1" ht="20.100000000000001" customHeight="1" x14ac:dyDescent="0.25">
      <c r="A82" s="2">
        <v>45913</v>
      </c>
    </row>
    <row r="83" spans="1:1" ht="20.100000000000001" customHeight="1" x14ac:dyDescent="0.25">
      <c r="A83" s="2">
        <v>45914</v>
      </c>
    </row>
    <row r="84" spans="1:1" ht="20.100000000000001" customHeight="1" x14ac:dyDescent="0.25">
      <c r="A84" s="2">
        <v>45920</v>
      </c>
    </row>
    <row r="85" spans="1:1" ht="20.100000000000001" customHeight="1" x14ac:dyDescent="0.25">
      <c r="A85" s="2">
        <v>45921</v>
      </c>
    </row>
    <row r="86" spans="1:1" ht="20.100000000000001" customHeight="1" x14ac:dyDescent="0.25">
      <c r="A86" s="2">
        <v>45927</v>
      </c>
    </row>
    <row r="87" spans="1:1" ht="20.100000000000001" customHeight="1" x14ac:dyDescent="0.25">
      <c r="A87" s="2">
        <v>45928</v>
      </c>
    </row>
    <row r="88" spans="1:1" ht="20.100000000000001" customHeight="1" x14ac:dyDescent="0.25">
      <c r="A88" s="2">
        <v>45934</v>
      </c>
    </row>
    <row r="89" spans="1:1" ht="20.100000000000001" customHeight="1" x14ac:dyDescent="0.25">
      <c r="A89" s="2">
        <v>45935</v>
      </c>
    </row>
    <row r="90" spans="1:1" ht="20.100000000000001" customHeight="1" x14ac:dyDescent="0.25">
      <c r="A90" s="2">
        <v>45941</v>
      </c>
    </row>
    <row r="91" spans="1:1" ht="20.100000000000001" customHeight="1" x14ac:dyDescent="0.25">
      <c r="A91" s="2">
        <v>45942</v>
      </c>
    </row>
    <row r="92" spans="1:1" ht="20.100000000000001" customHeight="1" x14ac:dyDescent="0.25">
      <c r="A92" s="2">
        <v>45948</v>
      </c>
    </row>
    <row r="93" spans="1:1" ht="20.100000000000001" customHeight="1" x14ac:dyDescent="0.25">
      <c r="A93" s="2">
        <v>45949</v>
      </c>
    </row>
    <row r="94" spans="1:1" ht="20.100000000000001" customHeight="1" x14ac:dyDescent="0.25">
      <c r="A94" s="2">
        <v>45955</v>
      </c>
    </row>
    <row r="95" spans="1:1" ht="20.100000000000001" customHeight="1" x14ac:dyDescent="0.25">
      <c r="A95" s="2">
        <v>45956</v>
      </c>
    </row>
    <row r="96" spans="1:1" ht="20.100000000000001" customHeight="1" x14ac:dyDescent="0.25">
      <c r="A96" s="2">
        <v>45962</v>
      </c>
    </row>
    <row r="97" spans="1:1" ht="20.100000000000001" customHeight="1" x14ac:dyDescent="0.25">
      <c r="A97" s="20">
        <v>45963</v>
      </c>
    </row>
    <row r="98" spans="1:1" ht="20.100000000000001" customHeight="1" x14ac:dyDescent="0.25">
      <c r="A98" s="2">
        <v>45969</v>
      </c>
    </row>
    <row r="99" spans="1:1" ht="20.100000000000001" customHeight="1" x14ac:dyDescent="0.25">
      <c r="A99" s="2">
        <v>45970</v>
      </c>
    </row>
    <row r="100" spans="1:1" ht="20.100000000000001" customHeight="1" x14ac:dyDescent="0.25">
      <c r="A100" s="2">
        <v>45976</v>
      </c>
    </row>
    <row r="101" spans="1:1" ht="20.100000000000001" customHeight="1" x14ac:dyDescent="0.25">
      <c r="A101" s="2">
        <v>45977</v>
      </c>
    </row>
    <row r="102" spans="1:1" ht="20.100000000000001" customHeight="1" x14ac:dyDescent="0.25">
      <c r="A102" s="2">
        <v>45983</v>
      </c>
    </row>
    <row r="103" spans="1:1" ht="20.100000000000001" customHeight="1" x14ac:dyDescent="0.25">
      <c r="A103" s="2">
        <v>45984</v>
      </c>
    </row>
    <row r="104" spans="1:1" ht="20.100000000000001" customHeight="1" x14ac:dyDescent="0.25">
      <c r="A104" s="2">
        <v>45990</v>
      </c>
    </row>
    <row r="105" spans="1:1" ht="20.100000000000001" customHeight="1" x14ac:dyDescent="0.25">
      <c r="A105" s="2">
        <v>45991</v>
      </c>
    </row>
    <row r="106" spans="1:1" ht="20.100000000000001" customHeight="1" x14ac:dyDescent="0.25">
      <c r="A106" s="2">
        <v>45997</v>
      </c>
    </row>
    <row r="107" spans="1:1" ht="20.100000000000001" customHeight="1" x14ac:dyDescent="0.25">
      <c r="A107" s="2">
        <v>45998</v>
      </c>
    </row>
    <row r="108" spans="1:1" ht="20.100000000000001" customHeight="1" x14ac:dyDescent="0.25">
      <c r="A108" s="20">
        <v>45999</v>
      </c>
    </row>
    <row r="109" spans="1:1" ht="20.100000000000001" customHeight="1" x14ac:dyDescent="0.25">
      <c r="A109" s="2">
        <v>46004</v>
      </c>
    </row>
    <row r="110" spans="1:1" ht="20.100000000000001" customHeight="1" x14ac:dyDescent="0.25">
      <c r="A110" s="2">
        <v>46005</v>
      </c>
    </row>
    <row r="111" spans="1:1" ht="20.100000000000001" customHeight="1" x14ac:dyDescent="0.25">
      <c r="A111" s="2">
        <v>46011</v>
      </c>
    </row>
    <row r="112" spans="1:1" ht="20.100000000000001" customHeight="1" x14ac:dyDescent="0.25">
      <c r="A112" s="2">
        <v>46012</v>
      </c>
    </row>
    <row r="113" spans="1:1" ht="20.100000000000001" customHeight="1" x14ac:dyDescent="0.25">
      <c r="A113" s="2">
        <v>46016</v>
      </c>
    </row>
    <row r="114" spans="1:1" ht="20.100000000000001" customHeight="1" x14ac:dyDescent="0.25">
      <c r="A114" s="2">
        <v>46017</v>
      </c>
    </row>
    <row r="115" spans="1:1" ht="20.100000000000001" customHeight="1" x14ac:dyDescent="0.25">
      <c r="A115" s="20">
        <v>46018</v>
      </c>
    </row>
    <row r="116" spans="1:1" ht="20.100000000000001" customHeight="1" x14ac:dyDescent="0.25">
      <c r="A116" s="20">
        <v>46019</v>
      </c>
    </row>
    <row r="117" spans="1:1" ht="20.100000000000001" customHeight="1" x14ac:dyDescent="0.25">
      <c r="A117" s="20">
        <v>46023</v>
      </c>
    </row>
    <row r="118" spans="1:1" ht="20.100000000000001" customHeight="1" x14ac:dyDescent="0.25">
      <c r="A118" s="20">
        <v>46025</v>
      </c>
    </row>
    <row r="119" spans="1:1" ht="20.100000000000001" customHeight="1" x14ac:dyDescent="0.25">
      <c r="A119" s="20">
        <v>46026</v>
      </c>
    </row>
    <row r="120" spans="1:1" ht="20.100000000000001" customHeight="1" x14ac:dyDescent="0.25">
      <c r="A120" s="20">
        <v>46028</v>
      </c>
    </row>
    <row r="121" spans="1:1" ht="20.100000000000001" customHeight="1" x14ac:dyDescent="0.25">
      <c r="A121" s="20">
        <v>46032</v>
      </c>
    </row>
    <row r="122" spans="1:1" ht="20.100000000000001" customHeight="1" x14ac:dyDescent="0.25">
      <c r="A122" s="20">
        <v>46033</v>
      </c>
    </row>
    <row r="123" spans="1:1" ht="20.100000000000001" customHeight="1" x14ac:dyDescent="0.25">
      <c r="A123" s="20">
        <v>46039</v>
      </c>
    </row>
    <row r="124" spans="1:1" ht="20.100000000000001" customHeight="1" x14ac:dyDescent="0.25">
      <c r="A124" s="20">
        <v>46040</v>
      </c>
    </row>
    <row r="125" spans="1:1" ht="20.100000000000001" customHeight="1" x14ac:dyDescent="0.25">
      <c r="A125" s="20">
        <v>46046</v>
      </c>
    </row>
    <row r="126" spans="1:1" ht="20.100000000000001" customHeight="1" x14ac:dyDescent="0.25">
      <c r="A126" s="2">
        <v>46047</v>
      </c>
    </row>
    <row r="127" spans="1:1" ht="20.100000000000001" customHeight="1" x14ac:dyDescent="0.25">
      <c r="A127" s="2">
        <v>46053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45659</v>
      </c>
      <c r="C2" s="16">
        <v>45659</v>
      </c>
      <c r="D2" s="5">
        <f>NETWORKDAYS(B2,C2,Table13[DATE 2025])</f>
        <v>1</v>
      </c>
    </row>
    <row r="3" spans="1:5" ht="20.100000000000001" customHeight="1" x14ac:dyDescent="0.25">
      <c r="A3" s="14" t="s">
        <v>6</v>
      </c>
      <c r="B3" s="16">
        <v>45659</v>
      </c>
      <c r="C3" s="16">
        <v>45666</v>
      </c>
      <c r="D3" s="5">
        <f>NETWORKDAYS(B3,C3,Table13[DATE 2025])</f>
        <v>5</v>
      </c>
    </row>
    <row r="4" spans="1:5" ht="20.100000000000001" customHeight="1" x14ac:dyDescent="0.25">
      <c r="A4" s="14" t="s">
        <v>7</v>
      </c>
      <c r="B4" s="16">
        <v>45666</v>
      </c>
      <c r="C4" s="16">
        <v>45673</v>
      </c>
      <c r="D4" s="5">
        <f>NETWORKDAYS(B4,C4,Table13[DATE 2025])</f>
        <v>6</v>
      </c>
      <c r="E4" s="15"/>
    </row>
    <row r="5" spans="1:5" ht="20.100000000000001" customHeight="1" x14ac:dyDescent="0.25">
      <c r="A5" s="14" t="s">
        <v>8</v>
      </c>
      <c r="B5" s="16">
        <v>45667</v>
      </c>
      <c r="C5" s="16">
        <v>45667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45667</v>
      </c>
      <c r="C6" s="16">
        <v>45670</v>
      </c>
      <c r="D6" s="5">
        <f>NETWORKDAYS(B6,C6,Table13[DATE 2025])</f>
        <v>2</v>
      </c>
    </row>
    <row r="7" spans="1:5" ht="20.100000000000001" customHeight="1" x14ac:dyDescent="0.25">
      <c r="A7" s="14" t="s">
        <v>10</v>
      </c>
      <c r="B7" s="16">
        <v>45670</v>
      </c>
      <c r="C7" s="16">
        <v>45674</v>
      </c>
      <c r="D7" s="5">
        <f>NETWORKDAYS(B7,C7,Table13[DATE 2025])</f>
        <v>5</v>
      </c>
    </row>
    <row r="8" spans="1:5" ht="20.100000000000001" customHeight="1" x14ac:dyDescent="0.25">
      <c r="A8" s="14" t="s">
        <v>11</v>
      </c>
      <c r="B8" s="16">
        <v>45670</v>
      </c>
      <c r="C8" s="16">
        <v>45678</v>
      </c>
      <c r="D8" s="5">
        <f>NETWORKDAYS(B8,C8,Table13[DATE 2025])</f>
        <v>7</v>
      </c>
    </row>
    <row r="9" spans="1:5" ht="20.100000000000001" customHeight="1" x14ac:dyDescent="0.25">
      <c r="A9" s="14" t="s">
        <v>12</v>
      </c>
      <c r="B9" s="16">
        <v>45671</v>
      </c>
      <c r="C9" s="16">
        <v>45678</v>
      </c>
      <c r="D9" s="5">
        <f>NETWORKDAYS(B9,C9,Table13[DATE 2025])</f>
        <v>6</v>
      </c>
    </row>
    <row r="10" spans="1:5" ht="20.100000000000001" customHeight="1" x14ac:dyDescent="0.25">
      <c r="A10" s="14" t="s">
        <v>13</v>
      </c>
      <c r="B10" s="16">
        <v>45671</v>
      </c>
      <c r="C10" s="16">
        <v>45677</v>
      </c>
      <c r="D10" s="5">
        <f>NETWORKDAYS(B10,C10,Table13[DATE 2025])</f>
        <v>5</v>
      </c>
    </row>
    <row r="11" spans="1:5" ht="20.100000000000001" customHeight="1" x14ac:dyDescent="0.25">
      <c r="A11" s="14" t="s">
        <v>14</v>
      </c>
      <c r="B11" s="16">
        <v>45671</v>
      </c>
      <c r="C11" s="16">
        <v>45677</v>
      </c>
      <c r="D11" s="5">
        <f>NETWORKDAYS(B11,C11,Table13[DATE 2025])</f>
        <v>5</v>
      </c>
    </row>
    <row r="12" spans="1:5" ht="20.100000000000001" customHeight="1" x14ac:dyDescent="0.25">
      <c r="A12" s="14" t="s">
        <v>15</v>
      </c>
      <c r="B12" s="16">
        <v>45672</v>
      </c>
      <c r="C12" s="16">
        <v>45672</v>
      </c>
      <c r="D12" s="5">
        <f>NETWORKDAYS(B12,C12,Table13[DATE 2025])</f>
        <v>1</v>
      </c>
    </row>
    <row r="13" spans="1:5" ht="20.100000000000001" customHeight="1" x14ac:dyDescent="0.25">
      <c r="A13" s="14" t="s">
        <v>16</v>
      </c>
      <c r="B13" s="16">
        <v>45673</v>
      </c>
      <c r="C13" s="16">
        <v>45679</v>
      </c>
      <c r="D13" s="5">
        <f>NETWORKDAYS(B13,C13,Table13[DATE 2025])</f>
        <v>5</v>
      </c>
    </row>
    <row r="14" spans="1:5" ht="20.100000000000001" customHeight="1" x14ac:dyDescent="0.25">
      <c r="A14" s="14" t="s">
        <v>17</v>
      </c>
      <c r="B14" s="16">
        <v>45677</v>
      </c>
      <c r="C14" s="16">
        <v>45679</v>
      </c>
      <c r="D14" s="5">
        <f>NETWORKDAYS(B14,C14,Table13[DATE 2025])</f>
        <v>3</v>
      </c>
    </row>
    <row r="15" spans="1:5" ht="20.100000000000001" customHeight="1" x14ac:dyDescent="0.25">
      <c r="A15" s="14" t="s">
        <v>18</v>
      </c>
      <c r="B15" s="16">
        <v>45678</v>
      </c>
      <c r="C15" s="16">
        <v>45680</v>
      </c>
      <c r="D15" s="5">
        <f>NETWORKDAYS(B15,C15,Table13[DATE 2025])</f>
        <v>3</v>
      </c>
    </row>
    <row r="16" spans="1:5" ht="20.100000000000001" customHeight="1" thickBot="1" x14ac:dyDescent="0.3">
      <c r="A16" s="14" t="s">
        <v>19</v>
      </c>
      <c r="B16" s="16">
        <v>45679</v>
      </c>
      <c r="C16" s="16">
        <v>45679</v>
      </c>
      <c r="D16" s="5">
        <f>NETWORKDAYS(B16,C16,Table13[DATE 2025])</f>
        <v>1</v>
      </c>
    </row>
    <row r="17" spans="1:7" ht="20.100000000000001" customHeight="1" x14ac:dyDescent="0.25">
      <c r="A17" s="14" t="s">
        <v>20</v>
      </c>
      <c r="B17" s="16">
        <v>45680</v>
      </c>
      <c r="C17" s="16">
        <v>45686</v>
      </c>
      <c r="D17" s="5">
        <f>NETWORKDAYS(B17,C17,Table13[DATE 2025])</f>
        <v>5</v>
      </c>
      <c r="F17" s="6" t="s">
        <v>71</v>
      </c>
      <c r="G17" s="7">
        <f>25+97</f>
        <v>122</v>
      </c>
    </row>
    <row r="18" spans="1:7" ht="20.100000000000001" customHeight="1" thickBot="1" x14ac:dyDescent="0.3">
      <c r="A18" s="14" t="s">
        <v>21</v>
      </c>
      <c r="B18" s="16">
        <v>45680</v>
      </c>
      <c r="C18" s="16">
        <v>45686</v>
      </c>
      <c r="D18" s="5">
        <f>NETWORKDAYS(B18,C18,Table13[DATE 2025])</f>
        <v>5</v>
      </c>
      <c r="F18" s="8" t="s">
        <v>22</v>
      </c>
      <c r="G18" s="9">
        <f>COUNTA(A:A)-1</f>
        <v>25</v>
      </c>
    </row>
    <row r="19" spans="1:7" ht="20.100000000000001" customHeight="1" thickBot="1" x14ac:dyDescent="0.3">
      <c r="A19" s="14" t="s">
        <v>23</v>
      </c>
      <c r="B19" s="16">
        <v>45680</v>
      </c>
      <c r="C19" s="16">
        <v>45686</v>
      </c>
      <c r="D19" s="5">
        <f>NETWORKDAYS(B19,C19,Table13[DATE 2025])</f>
        <v>5</v>
      </c>
    </row>
    <row r="20" spans="1:7" ht="20.100000000000001" customHeight="1" x14ac:dyDescent="0.25">
      <c r="A20" s="14" t="s">
        <v>24</v>
      </c>
      <c r="B20" s="16">
        <v>45684</v>
      </c>
      <c r="C20" s="16">
        <v>45684</v>
      </c>
      <c r="D20" s="5">
        <f>NETWORKDAYS(B20,C20,Table13[DATE 2025])</f>
        <v>1</v>
      </c>
      <c r="F20" s="10" t="s">
        <v>25</v>
      </c>
      <c r="G20" s="7">
        <f>IF(COUNT(D:D)=COUNTIFS(D:D,"&lt;=7"), COUNTIFS(D:D, "&lt;=7"), 0)</f>
        <v>25</v>
      </c>
    </row>
    <row r="21" spans="1:7" ht="20.100000000000001" customHeight="1" x14ac:dyDescent="0.25">
      <c r="A21" s="14" t="s">
        <v>26</v>
      </c>
      <c r="B21" s="16">
        <v>45684</v>
      </c>
      <c r="C21" s="16">
        <v>45684</v>
      </c>
      <c r="D21" s="5">
        <f>NETWORKDAYS(B21,C21,Table13[DATE 2025])</f>
        <v>1</v>
      </c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28</v>
      </c>
      <c r="B22" s="16">
        <v>45684</v>
      </c>
      <c r="C22" s="16">
        <v>45684</v>
      </c>
      <c r="D22" s="5">
        <f>NETWORKDAYS(B22,C22,Table13[DATE 2025])</f>
        <v>1</v>
      </c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30</v>
      </c>
      <c r="B23" s="16">
        <v>45684</v>
      </c>
      <c r="C23" s="16">
        <v>45685</v>
      </c>
      <c r="D23" s="5">
        <f>NETWORKDAYS(B23,C23,Table13[DATE 2025])</f>
        <v>2</v>
      </c>
    </row>
    <row r="24" spans="1:7" ht="20.100000000000001" customHeight="1" x14ac:dyDescent="0.25">
      <c r="A24" s="14" t="s">
        <v>31</v>
      </c>
      <c r="B24" s="16">
        <v>45687</v>
      </c>
      <c r="C24" s="16">
        <v>45694</v>
      </c>
      <c r="D24" s="5">
        <f>NETWORKDAYS(B24,C24,Table13[DATE 2025])</f>
        <v>6</v>
      </c>
      <c r="F24" s="28" t="s">
        <v>72</v>
      </c>
    </row>
    <row r="25" spans="1:7" ht="20.100000000000001" customHeight="1" x14ac:dyDescent="0.25">
      <c r="A25" s="14" t="s">
        <v>32</v>
      </c>
      <c r="B25" s="16">
        <v>45687</v>
      </c>
      <c r="C25" s="16">
        <v>45691</v>
      </c>
      <c r="D25" s="5">
        <f>NETWORKDAYS(B25,C25,Table13[DATE 2025])</f>
        <v>3</v>
      </c>
    </row>
    <row r="26" spans="1:7" ht="20.100000000000001" customHeight="1" x14ac:dyDescent="0.25">
      <c r="A26" s="14" t="s">
        <v>33</v>
      </c>
      <c r="B26" s="16">
        <v>45687</v>
      </c>
      <c r="C26" s="16">
        <v>45692</v>
      </c>
      <c r="D26" s="5">
        <f>NETWORKDAYS(B26,C26,Table13[DATE 2025])</f>
        <v>4</v>
      </c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</sheetData>
  <autoFilter ref="A1:D30" xr:uid="{00000000-0009-0000-0000-000001000000}">
    <sortState xmlns:xlrd2="http://schemas.microsoft.com/office/spreadsheetml/2017/richdata2" ref="A2:D28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45692</v>
      </c>
      <c r="C2" s="16">
        <v>45692</v>
      </c>
      <c r="D2" s="5">
        <f>NETWORKDAYS(B2,C2,Table13[DATE 2025])</f>
        <v>1</v>
      </c>
    </row>
    <row r="3" spans="1:5" ht="20.100000000000001" customHeight="1" x14ac:dyDescent="0.25">
      <c r="A3" s="14" t="s">
        <v>7</v>
      </c>
      <c r="B3" s="16">
        <v>45700</v>
      </c>
      <c r="C3" s="16">
        <v>45702</v>
      </c>
      <c r="D3" s="5">
        <f>NETWORKDAYS(B3,C3,Table13[DATE 2025])</f>
        <v>3</v>
      </c>
    </row>
    <row r="4" spans="1:5" ht="20.100000000000001" customHeight="1" x14ac:dyDescent="0.25">
      <c r="A4" s="14" t="s">
        <v>6</v>
      </c>
      <c r="B4" s="16">
        <v>45700</v>
      </c>
      <c r="C4" s="16">
        <v>45702</v>
      </c>
      <c r="D4" s="5">
        <f>NETWORKDAYS(B4,C4,Table13[DATE 2025])</f>
        <v>3</v>
      </c>
      <c r="E4" s="15"/>
    </row>
    <row r="5" spans="1:5" ht="20.100000000000001" customHeight="1" x14ac:dyDescent="0.25">
      <c r="A5" s="14" t="s">
        <v>9</v>
      </c>
      <c r="B5" s="16">
        <v>45698</v>
      </c>
      <c r="C5" s="16">
        <v>45706</v>
      </c>
      <c r="D5" s="5">
        <f>NETWORKDAYS(B5,C5,Table13[DATE 2025])</f>
        <v>7</v>
      </c>
    </row>
    <row r="6" spans="1:5" ht="20.100000000000001" customHeight="1" x14ac:dyDescent="0.25">
      <c r="A6" s="14" t="s">
        <v>10</v>
      </c>
      <c r="B6" s="16">
        <v>45699</v>
      </c>
      <c r="C6" s="16">
        <v>45707</v>
      </c>
      <c r="D6" s="5">
        <f>NETWORKDAYS(B6,C6,Table13[DATE 2025])</f>
        <v>7</v>
      </c>
    </row>
    <row r="7" spans="1:5" ht="20.100000000000001" customHeight="1" x14ac:dyDescent="0.25">
      <c r="A7" s="14" t="s">
        <v>8</v>
      </c>
      <c r="B7" s="16">
        <v>45701</v>
      </c>
      <c r="C7" s="16">
        <v>45705</v>
      </c>
      <c r="D7" s="5">
        <f>NETWORKDAYS(B7,C7,Table13[DATE 2025])</f>
        <v>3</v>
      </c>
    </row>
    <row r="8" spans="1:5" ht="20.100000000000001" customHeight="1" x14ac:dyDescent="0.25">
      <c r="A8" s="14" t="s">
        <v>11</v>
      </c>
      <c r="B8" s="16">
        <v>45706</v>
      </c>
      <c r="C8" s="16">
        <v>45713</v>
      </c>
      <c r="D8" s="5">
        <f>NETWORKDAYS(B8,C8,Table13[DATE 2025])</f>
        <v>6</v>
      </c>
    </row>
    <row r="9" spans="1:5" ht="20.100000000000001" customHeight="1" x14ac:dyDescent="0.25">
      <c r="A9" s="14" t="s">
        <v>12</v>
      </c>
      <c r="B9" s="16">
        <v>45709</v>
      </c>
      <c r="C9" s="16">
        <v>45715</v>
      </c>
      <c r="D9" s="5">
        <f>NETWORKDAYS(B9,C9,Table13[DATE 2025])</f>
        <v>5</v>
      </c>
    </row>
    <row r="10" spans="1:5" ht="20.100000000000001" customHeight="1" x14ac:dyDescent="0.25">
      <c r="A10" s="14" t="s">
        <v>13</v>
      </c>
      <c r="B10" s="16">
        <v>45713</v>
      </c>
      <c r="C10" s="16">
        <v>45719</v>
      </c>
      <c r="D10" s="5">
        <f>NETWORKDAYS(B10,C10,Table13[DATE 2025])</f>
        <v>5</v>
      </c>
    </row>
    <row r="11" spans="1:5" ht="20.100000000000001" customHeight="1" x14ac:dyDescent="0.25">
      <c r="A11" s="14" t="s">
        <v>14</v>
      </c>
      <c r="B11" s="16">
        <v>45712</v>
      </c>
      <c r="C11" s="16">
        <v>45719</v>
      </c>
      <c r="D11" s="5">
        <f>NETWORKDAYS(B11,C11,Table13[DATE 2025])</f>
        <v>6</v>
      </c>
    </row>
    <row r="12" spans="1:5" ht="20.100000000000001" customHeight="1" x14ac:dyDescent="0.25">
      <c r="A12" s="14" t="s">
        <v>15</v>
      </c>
      <c r="B12" s="16">
        <v>45716</v>
      </c>
      <c r="C12" s="16">
        <v>45726</v>
      </c>
      <c r="D12" s="5">
        <f>NETWORKDAYS(B12,C12,Table13[DATE 2025])</f>
        <v>7</v>
      </c>
    </row>
    <row r="13" spans="1:5" ht="20.100000000000001" customHeight="1" x14ac:dyDescent="0.25">
      <c r="A13" s="14" t="s">
        <v>16</v>
      </c>
      <c r="B13" s="16">
        <v>45713</v>
      </c>
      <c r="C13" s="16">
        <v>45719</v>
      </c>
      <c r="D13" s="5">
        <f>NETWORKDAYS(B13,C13,Table13[DATE 2025])</f>
        <v>5</v>
      </c>
    </row>
    <row r="14" spans="1:5" ht="20.100000000000001" customHeight="1" x14ac:dyDescent="0.25">
      <c r="A14" s="14" t="s">
        <v>17</v>
      </c>
      <c r="B14" s="16">
        <v>45716</v>
      </c>
      <c r="C14" s="16">
        <v>45726</v>
      </c>
      <c r="D14" s="5">
        <f>NETWORKDAYS(B14,C14,Table13[DATE 2025])</f>
        <v>7</v>
      </c>
    </row>
    <row r="15" spans="1:5" ht="20.100000000000001" customHeight="1" x14ac:dyDescent="0.25">
      <c r="A15" s="14" t="s">
        <v>18</v>
      </c>
      <c r="B15" s="16">
        <v>45716</v>
      </c>
      <c r="C15" s="16">
        <v>45726</v>
      </c>
      <c r="D15" s="5">
        <f>NETWORKDAYS(B15,C15,Table13[DATE 2025])</f>
        <v>7</v>
      </c>
    </row>
    <row r="16" spans="1:5" ht="20.100000000000001" customHeight="1" thickBot="1" x14ac:dyDescent="0.3">
      <c r="A16" s="14" t="s">
        <v>19</v>
      </c>
      <c r="B16" s="16">
        <v>45716</v>
      </c>
      <c r="C16" s="16">
        <v>45726</v>
      </c>
      <c r="D16" s="5">
        <f>NETWORKDAYS(B16,C16,Table13[DATE 2025])</f>
        <v>7</v>
      </c>
    </row>
    <row r="17" spans="1:7" ht="20.100000000000001" customHeight="1" x14ac:dyDescent="0.25">
      <c r="A17" s="17"/>
      <c r="B17" s="18"/>
      <c r="C17" s="18"/>
      <c r="D17" s="19"/>
      <c r="F17" s="6" t="s">
        <v>71</v>
      </c>
      <c r="G17" s="7">
        <f>15+41</f>
        <v>56</v>
      </c>
    </row>
    <row r="18" spans="1:7" ht="20.100000000000001" customHeight="1" thickBot="1" x14ac:dyDescent="0.3">
      <c r="A18" s="17"/>
      <c r="B18" s="18"/>
      <c r="C18" s="18"/>
      <c r="D18" s="19"/>
      <c r="F18" s="8" t="s">
        <v>22</v>
      </c>
      <c r="G18" s="9">
        <f>COUNTA(A:A)-1</f>
        <v>15</v>
      </c>
    </row>
    <row r="19" spans="1:7" ht="20.100000000000001" customHeight="1" thickBot="1" x14ac:dyDescent="0.3">
      <c r="A19" s="17"/>
      <c r="B19" s="18"/>
      <c r="C19" s="18"/>
      <c r="D19" s="19"/>
    </row>
    <row r="20" spans="1:7" ht="20.100000000000001" customHeight="1" x14ac:dyDescent="0.25">
      <c r="A20" s="17"/>
      <c r="B20" s="18"/>
      <c r="C20" s="18"/>
      <c r="D20" s="19"/>
      <c r="F20" s="10" t="s">
        <v>25</v>
      </c>
      <c r="G20" s="7">
        <f>IF(COUNT(D:D)=COUNTIFS(D:D,"&lt;=7"), COUNTIFS(D:D, "&lt;=7"), 0)</f>
        <v>15</v>
      </c>
    </row>
    <row r="21" spans="1:7" ht="20.100000000000001" customHeight="1" x14ac:dyDescent="0.25">
      <c r="A21" s="17"/>
      <c r="B21" s="18"/>
      <c r="C21" s="18"/>
      <c r="D21" s="19"/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7"/>
      <c r="B22" s="18"/>
      <c r="C22" s="18"/>
      <c r="D22" s="19"/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7"/>
      <c r="B23" s="18"/>
      <c r="C23" s="18"/>
      <c r="D23" s="19"/>
    </row>
    <row r="24" spans="1:7" ht="20.100000000000001" customHeight="1" x14ac:dyDescent="0.25">
      <c r="A24" s="17"/>
      <c r="B24" s="18"/>
      <c r="C24" s="18"/>
      <c r="D24" s="19"/>
      <c r="F24" s="28" t="s">
        <v>72</v>
      </c>
    </row>
    <row r="25" spans="1:7" ht="20.100000000000001" customHeight="1" x14ac:dyDescent="0.25">
      <c r="A25" s="17"/>
      <c r="B25" s="18"/>
      <c r="C25" s="18"/>
      <c r="D25" s="19"/>
    </row>
    <row r="26" spans="1:7" ht="20.100000000000001" customHeight="1" x14ac:dyDescent="0.25">
      <c r="A26" s="17"/>
      <c r="B26" s="18"/>
      <c r="C26" s="18"/>
      <c r="D26" s="19"/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  <row r="31" spans="1:7" ht="20.100000000000001" customHeight="1" x14ac:dyDescent="0.25">
      <c r="A31" s="17"/>
      <c r="B31" s="18"/>
      <c r="C31" s="18"/>
      <c r="D31" s="19"/>
    </row>
    <row r="32" spans="1:7" ht="20.100000000000001" customHeight="1" x14ac:dyDescent="0.25">
      <c r="A32" s="17"/>
      <c r="B32" s="18"/>
      <c r="C32" s="18"/>
      <c r="D32" s="19"/>
    </row>
    <row r="33" spans="1:4" ht="20.100000000000001" customHeight="1" x14ac:dyDescent="0.25">
      <c r="A33" s="17"/>
      <c r="B33" s="18"/>
      <c r="C33" s="18"/>
      <c r="D33" s="19"/>
    </row>
    <row r="34" spans="1:4" ht="20.100000000000001" customHeight="1" x14ac:dyDescent="0.25">
      <c r="A34" s="17"/>
      <c r="B34" s="18"/>
      <c r="C34" s="18"/>
      <c r="D34" s="19"/>
    </row>
    <row r="35" spans="1:4" ht="20.100000000000001" customHeight="1" x14ac:dyDescent="0.25">
      <c r="A35" s="17"/>
      <c r="B35" s="18"/>
      <c r="C35" s="18"/>
      <c r="D35" s="19"/>
    </row>
    <row r="36" spans="1:4" ht="20.100000000000001" customHeight="1" x14ac:dyDescent="0.25">
      <c r="A36" s="17"/>
      <c r="B36" s="18"/>
      <c r="C36" s="18"/>
      <c r="D36" s="19"/>
    </row>
    <row r="37" spans="1:4" ht="20.100000000000001" customHeight="1" x14ac:dyDescent="0.25">
      <c r="A37" s="17"/>
      <c r="B37" s="18"/>
      <c r="C37" s="18"/>
      <c r="D37" s="19"/>
    </row>
    <row r="38" spans="1:4" ht="20.100000000000001" customHeight="1" x14ac:dyDescent="0.25">
      <c r="A38" s="17"/>
      <c r="B38" s="18"/>
      <c r="C38" s="18"/>
      <c r="D38" s="19"/>
    </row>
    <row r="39" spans="1:4" ht="20.100000000000001" customHeight="1" x14ac:dyDescent="0.25">
      <c r="A39" s="17"/>
      <c r="B39" s="18"/>
      <c r="C39" s="18"/>
      <c r="D39" s="19"/>
    </row>
    <row r="40" spans="1:4" ht="20.100000000000001" customHeight="1" x14ac:dyDescent="0.25">
      <c r="A40" s="17"/>
      <c r="B40" s="18"/>
      <c r="C40" s="18"/>
      <c r="D40" s="19"/>
    </row>
  </sheetData>
  <autoFilter ref="A1:D40" xr:uid="{00000000-0009-0000-0000-000002000000}">
    <sortState xmlns:xlrd2="http://schemas.microsoft.com/office/spreadsheetml/2017/richdata2" ref="A2:D32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45719</v>
      </c>
      <c r="C2" s="16">
        <v>45727</v>
      </c>
      <c r="D2" s="5">
        <f>NETWORKDAYS(B2,C2,Table13[DATE 2025])</f>
        <v>7</v>
      </c>
    </row>
    <row r="3" spans="1:5" ht="20.100000000000001" customHeight="1" x14ac:dyDescent="0.25">
      <c r="A3" s="14" t="s">
        <v>6</v>
      </c>
      <c r="B3" s="16">
        <v>45719</v>
      </c>
      <c r="C3" s="16">
        <v>45719</v>
      </c>
      <c r="D3" s="5">
        <f>NETWORKDAYS(B3,C3,Table13[DATE 2025])</f>
        <v>1</v>
      </c>
    </row>
    <row r="4" spans="1:5" ht="20.100000000000001" customHeight="1" x14ac:dyDescent="0.25">
      <c r="A4" s="14" t="s">
        <v>7</v>
      </c>
      <c r="B4" s="16">
        <v>45721</v>
      </c>
      <c r="C4" s="16">
        <v>45721</v>
      </c>
      <c r="D4" s="5">
        <f>NETWORKDAYS(B4,C4,Table13[DATE 2025])</f>
        <v>1</v>
      </c>
      <c r="E4" s="15"/>
    </row>
    <row r="5" spans="1:5" ht="20.100000000000001" customHeight="1" x14ac:dyDescent="0.25">
      <c r="A5" s="14" t="s">
        <v>8</v>
      </c>
      <c r="B5" s="16">
        <v>45721</v>
      </c>
      <c r="C5" s="16">
        <v>45721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45721</v>
      </c>
      <c r="C6" s="16">
        <v>45728</v>
      </c>
      <c r="D6" s="5">
        <f>NETWORKDAYS(B6,C6,Table13[DATE 2025])</f>
        <v>6</v>
      </c>
    </row>
    <row r="7" spans="1:5" ht="20.100000000000001" customHeight="1" x14ac:dyDescent="0.25">
      <c r="A7" s="14" t="s">
        <v>10</v>
      </c>
      <c r="B7" s="16">
        <v>45722</v>
      </c>
      <c r="C7" s="16">
        <v>45728</v>
      </c>
      <c r="D7" s="5">
        <f>NETWORKDAYS(B7,C7,Table13[DATE 2025])</f>
        <v>5</v>
      </c>
    </row>
    <row r="8" spans="1:5" ht="20.100000000000001" customHeight="1" x14ac:dyDescent="0.25">
      <c r="A8" s="14" t="s">
        <v>11</v>
      </c>
      <c r="B8" s="16">
        <v>45726</v>
      </c>
      <c r="C8" s="16">
        <v>45728</v>
      </c>
      <c r="D8" s="5">
        <f>NETWORKDAYS(B8,C8,Table13[DATE 2025])</f>
        <v>3</v>
      </c>
    </row>
    <row r="9" spans="1:5" ht="20.100000000000001" customHeight="1" x14ac:dyDescent="0.25">
      <c r="A9" s="14" t="s">
        <v>12</v>
      </c>
      <c r="B9" s="16">
        <v>45726</v>
      </c>
      <c r="C9" s="16">
        <v>45728</v>
      </c>
      <c r="D9" s="5">
        <f>NETWORKDAYS(B9,C9,Table13[DATE 2025])</f>
        <v>3</v>
      </c>
    </row>
    <row r="10" spans="1:5" ht="20.100000000000001" customHeight="1" x14ac:dyDescent="0.25">
      <c r="A10" s="14" t="s">
        <v>13</v>
      </c>
      <c r="B10" s="16">
        <v>45726</v>
      </c>
      <c r="C10" s="16">
        <v>45728</v>
      </c>
      <c r="D10" s="5">
        <f>NETWORKDAYS(B10,C10,Table13[DATE 2025])</f>
        <v>3</v>
      </c>
    </row>
    <row r="11" spans="1:5" ht="20.100000000000001" customHeight="1" x14ac:dyDescent="0.25">
      <c r="A11" s="14" t="s">
        <v>14</v>
      </c>
      <c r="B11" s="16">
        <v>45726</v>
      </c>
      <c r="C11" s="16">
        <v>45729</v>
      </c>
      <c r="D11" s="5">
        <f>NETWORKDAYS(B11,C11,Table13[DATE 2025])</f>
        <v>4</v>
      </c>
    </row>
    <row r="12" spans="1:5" ht="20.100000000000001" customHeight="1" x14ac:dyDescent="0.25">
      <c r="A12" s="14" t="s">
        <v>15</v>
      </c>
      <c r="B12" s="16">
        <v>45728</v>
      </c>
      <c r="C12" s="16">
        <v>45729</v>
      </c>
      <c r="D12" s="5">
        <f>NETWORKDAYS(B12,C12,Table13[DATE 2025])</f>
        <v>2</v>
      </c>
    </row>
    <row r="13" spans="1:5" ht="20.100000000000001" customHeight="1" x14ac:dyDescent="0.25">
      <c r="A13" s="14" t="s">
        <v>16</v>
      </c>
      <c r="B13" s="16">
        <v>45728</v>
      </c>
      <c r="C13" s="16">
        <v>45729</v>
      </c>
      <c r="D13" s="5">
        <f>NETWORKDAYS(B13,C13,Table13[DATE 2025])</f>
        <v>2</v>
      </c>
    </row>
    <row r="14" spans="1:5" ht="20.100000000000001" customHeight="1" x14ac:dyDescent="0.25">
      <c r="A14" s="14" t="s">
        <v>17</v>
      </c>
      <c r="B14" s="16">
        <v>45733</v>
      </c>
      <c r="C14" s="16">
        <v>45733</v>
      </c>
      <c r="D14" s="5">
        <f>NETWORKDAYS(B14,C14,Table13[DATE 2025])</f>
        <v>1</v>
      </c>
    </row>
    <row r="15" spans="1:5" ht="20.100000000000001" customHeight="1" x14ac:dyDescent="0.25">
      <c r="A15" s="14" t="s">
        <v>18</v>
      </c>
      <c r="B15" s="16">
        <v>45734</v>
      </c>
      <c r="C15" s="16">
        <v>45736</v>
      </c>
      <c r="D15" s="5">
        <f>NETWORKDAYS(B15,C15,Table13[DATE 2025])</f>
        <v>3</v>
      </c>
    </row>
    <row r="16" spans="1:5" ht="20.100000000000001" customHeight="1" thickBot="1" x14ac:dyDescent="0.3">
      <c r="A16" s="14" t="s">
        <v>19</v>
      </c>
      <c r="B16" s="16">
        <v>45736</v>
      </c>
      <c r="C16" s="16">
        <v>45741</v>
      </c>
      <c r="D16" s="5">
        <f>NETWORKDAYS(B16,C16,Table13[DATE 2025])</f>
        <v>4</v>
      </c>
    </row>
    <row r="17" spans="1:7" ht="20.100000000000001" customHeight="1" x14ac:dyDescent="0.25">
      <c r="A17" s="14" t="s">
        <v>20</v>
      </c>
      <c r="B17" s="16">
        <v>45737</v>
      </c>
      <c r="C17" s="16">
        <v>45741</v>
      </c>
      <c r="D17" s="5">
        <f>NETWORKDAYS(B17,C17,Table13[DATE 2025])</f>
        <v>3</v>
      </c>
      <c r="F17" s="6" t="s">
        <v>71</v>
      </c>
      <c r="G17" s="7">
        <f>22+0</f>
        <v>22</v>
      </c>
    </row>
    <row r="18" spans="1:7" ht="20.100000000000001" customHeight="1" thickBot="1" x14ac:dyDescent="0.3">
      <c r="A18" s="14" t="s">
        <v>21</v>
      </c>
      <c r="B18" s="16">
        <v>45737</v>
      </c>
      <c r="C18" s="16">
        <v>45744</v>
      </c>
      <c r="D18" s="5">
        <f>NETWORKDAYS(B18,C18,Table13[DATE 2025])</f>
        <v>6</v>
      </c>
      <c r="F18" s="8" t="s">
        <v>22</v>
      </c>
      <c r="G18" s="9">
        <f>COUNTA(A:A)-1</f>
        <v>22</v>
      </c>
    </row>
    <row r="19" spans="1:7" ht="20.100000000000001" customHeight="1" thickBot="1" x14ac:dyDescent="0.3">
      <c r="A19" s="14" t="s">
        <v>23</v>
      </c>
      <c r="B19" s="16">
        <v>45741</v>
      </c>
      <c r="C19" s="16">
        <v>45744</v>
      </c>
      <c r="D19" s="5">
        <f>NETWORKDAYS(B19,C19,Table13[DATE 2025])</f>
        <v>4</v>
      </c>
    </row>
    <row r="20" spans="1:7" ht="20.100000000000001" customHeight="1" x14ac:dyDescent="0.25">
      <c r="A20" s="14" t="s">
        <v>24</v>
      </c>
      <c r="B20" s="16">
        <v>45742</v>
      </c>
      <c r="C20" s="16">
        <v>45747</v>
      </c>
      <c r="D20" s="5">
        <f>NETWORKDAYS(B20,C20,Table13[DATE 2025])</f>
        <v>4</v>
      </c>
      <c r="F20" s="10" t="s">
        <v>25</v>
      </c>
      <c r="G20" s="7">
        <f>IF(COUNT(D:D)=COUNTIFS(D:D,"&lt;=7"), COUNTIFS(D:D, "&lt;=7"), 0)</f>
        <v>22</v>
      </c>
    </row>
    <row r="21" spans="1:7" ht="20.100000000000001" customHeight="1" x14ac:dyDescent="0.25">
      <c r="A21" s="14" t="s">
        <v>26</v>
      </c>
      <c r="B21" s="16">
        <v>45742</v>
      </c>
      <c r="C21" s="16">
        <v>45747</v>
      </c>
      <c r="D21" s="5">
        <f>NETWORKDAYS(B21,C21,Table13[DATE 2025])</f>
        <v>4</v>
      </c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28</v>
      </c>
      <c r="B22" s="16">
        <v>45743</v>
      </c>
      <c r="C22" s="16">
        <v>45744</v>
      </c>
      <c r="D22" s="5">
        <f>NETWORKDAYS(B22,C22,Table13[DATE 2025])</f>
        <v>2</v>
      </c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30</v>
      </c>
      <c r="B23" s="16">
        <v>45744</v>
      </c>
      <c r="C23" s="16">
        <v>45750</v>
      </c>
      <c r="D23" s="5">
        <f>NETWORKDAYS(B23,C23,Table13[DATE 2025])</f>
        <v>5</v>
      </c>
    </row>
    <row r="24" spans="1:7" ht="20.100000000000001" customHeight="1" x14ac:dyDescent="0.25">
      <c r="A24" s="17"/>
      <c r="B24" s="18"/>
      <c r="C24" s="18"/>
      <c r="D24" s="19"/>
      <c r="F24" s="28" t="s">
        <v>72</v>
      </c>
    </row>
    <row r="25" spans="1:7" ht="20.100000000000001" customHeight="1" x14ac:dyDescent="0.25">
      <c r="A25" s="17"/>
      <c r="B25" s="18"/>
      <c r="C25" s="18"/>
      <c r="D25" s="19"/>
    </row>
    <row r="26" spans="1:7" ht="20.100000000000001" customHeight="1" x14ac:dyDescent="0.25">
      <c r="A26" s="17"/>
      <c r="B26" s="18"/>
      <c r="C26" s="18"/>
      <c r="D26" s="19"/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  <row r="31" spans="1:7" ht="20.100000000000001" customHeight="1" x14ac:dyDescent="0.25">
      <c r="A31" s="17"/>
      <c r="B31" s="18"/>
      <c r="C31" s="18"/>
      <c r="D31" s="19"/>
    </row>
    <row r="32" spans="1:7" ht="20.100000000000001" customHeight="1" x14ac:dyDescent="0.25">
      <c r="A32" s="17"/>
      <c r="B32" s="18"/>
      <c r="C32" s="18"/>
      <c r="D32" s="19"/>
    </row>
    <row r="33" spans="1:4" ht="20.100000000000001" customHeight="1" x14ac:dyDescent="0.25">
      <c r="A33" s="17"/>
      <c r="B33" s="18"/>
      <c r="C33" s="18"/>
      <c r="D33" s="19"/>
    </row>
    <row r="34" spans="1:4" ht="20.100000000000001" customHeight="1" x14ac:dyDescent="0.25">
      <c r="A34" s="17"/>
      <c r="B34" s="18"/>
      <c r="C34" s="18"/>
      <c r="D34" s="19"/>
    </row>
    <row r="35" spans="1:4" ht="20.100000000000001" customHeight="1" x14ac:dyDescent="0.25">
      <c r="A35" s="17"/>
      <c r="B35" s="18"/>
      <c r="C35" s="18"/>
      <c r="D35" s="19"/>
    </row>
    <row r="36" spans="1:4" ht="20.100000000000001" customHeight="1" x14ac:dyDescent="0.25">
      <c r="A36" s="17"/>
      <c r="B36" s="18"/>
      <c r="C36" s="18"/>
      <c r="D36" s="19"/>
    </row>
    <row r="37" spans="1:4" ht="20.100000000000001" customHeight="1" x14ac:dyDescent="0.25">
      <c r="A37" s="17"/>
      <c r="B37" s="18"/>
      <c r="C37" s="18"/>
      <c r="D37" s="19"/>
    </row>
    <row r="38" spans="1:4" ht="20.100000000000001" customHeight="1" x14ac:dyDescent="0.25">
      <c r="A38" s="17"/>
      <c r="B38" s="18"/>
      <c r="C38" s="18"/>
      <c r="D38" s="19"/>
    </row>
    <row r="39" spans="1:4" ht="20.100000000000001" customHeight="1" x14ac:dyDescent="0.25">
      <c r="A39" s="17"/>
      <c r="B39" s="18"/>
      <c r="C39" s="18"/>
      <c r="D39" s="19"/>
    </row>
    <row r="40" spans="1:4" ht="20.100000000000001" customHeight="1" x14ac:dyDescent="0.25">
      <c r="A40" s="17"/>
      <c r="B40" s="18"/>
      <c r="C40" s="18"/>
      <c r="D40" s="19"/>
    </row>
    <row r="41" spans="1:4" ht="20.100000000000001" customHeight="1" x14ac:dyDescent="0.25">
      <c r="A41" s="17"/>
      <c r="B41" s="18"/>
      <c r="C41" s="18"/>
      <c r="D41" s="19"/>
    </row>
    <row r="42" spans="1:4" ht="20.100000000000001" customHeight="1" x14ac:dyDescent="0.25">
      <c r="A42" s="17"/>
      <c r="B42" s="18"/>
      <c r="C42" s="18"/>
      <c r="D42" s="19"/>
    </row>
    <row r="43" spans="1:4" ht="20.100000000000001" customHeight="1" x14ac:dyDescent="0.25">
      <c r="A43" s="17"/>
      <c r="B43" s="18"/>
      <c r="C43" s="18"/>
      <c r="D43" s="19"/>
    </row>
    <row r="44" spans="1:4" ht="20.100000000000001" customHeight="1" x14ac:dyDescent="0.25">
      <c r="A44" s="17"/>
      <c r="B44" s="18"/>
      <c r="C44" s="18"/>
      <c r="D44" s="19"/>
    </row>
    <row r="45" spans="1:4" ht="20.100000000000001" customHeight="1" x14ac:dyDescent="0.25">
      <c r="A45" s="17"/>
      <c r="B45" s="18"/>
      <c r="C45" s="18"/>
      <c r="D45" s="19"/>
    </row>
    <row r="46" spans="1:4" ht="20.100000000000001" customHeight="1" x14ac:dyDescent="0.25">
      <c r="A46" s="17"/>
      <c r="B46" s="18"/>
      <c r="C46" s="18"/>
      <c r="D46" s="19"/>
    </row>
    <row r="47" spans="1:4" ht="20.100000000000001" customHeight="1" x14ac:dyDescent="0.25">
      <c r="A47" s="17"/>
      <c r="B47" s="18"/>
      <c r="C47" s="18"/>
      <c r="D47" s="19"/>
    </row>
    <row r="48" spans="1:4" ht="20.100000000000001" customHeight="1" x14ac:dyDescent="0.25">
      <c r="A48" s="17"/>
      <c r="B48" s="18"/>
      <c r="C48" s="18"/>
      <c r="D48" s="19"/>
    </row>
    <row r="49" spans="1:4" ht="20.100000000000001" customHeight="1" x14ac:dyDescent="0.25">
      <c r="A49" s="17"/>
      <c r="B49" s="18"/>
      <c r="C49" s="18"/>
      <c r="D49" s="19"/>
    </row>
    <row r="50" spans="1:4" ht="20.100000000000001" customHeight="1" x14ac:dyDescent="0.25">
      <c r="A50" s="17"/>
      <c r="B50" s="18"/>
      <c r="C50" s="18"/>
      <c r="D50" s="19"/>
    </row>
    <row r="51" spans="1:4" ht="20.100000000000001" customHeight="1" x14ac:dyDescent="0.25">
      <c r="A51" s="17"/>
      <c r="B51" s="18"/>
      <c r="C51" s="18"/>
      <c r="D51" s="19"/>
    </row>
    <row r="52" spans="1:4" ht="20.100000000000001" customHeight="1" x14ac:dyDescent="0.25">
      <c r="A52" s="17"/>
      <c r="B52" s="18"/>
      <c r="C52" s="18"/>
      <c r="D52" s="19"/>
    </row>
    <row r="53" spans="1:4" ht="20.100000000000001" customHeight="1" x14ac:dyDescent="0.25">
      <c r="A53" s="17"/>
      <c r="B53" s="18"/>
      <c r="C53" s="18"/>
      <c r="D53" s="19"/>
    </row>
    <row r="54" spans="1:4" ht="20.100000000000001" customHeight="1" x14ac:dyDescent="0.25">
      <c r="A54" s="17"/>
      <c r="B54" s="18"/>
      <c r="C54" s="18"/>
      <c r="D54" s="19"/>
    </row>
    <row r="55" spans="1:4" ht="20.100000000000001" customHeight="1" x14ac:dyDescent="0.25">
      <c r="A55" s="17"/>
      <c r="B55" s="18"/>
      <c r="C55" s="18"/>
      <c r="D55" s="19"/>
    </row>
    <row r="56" spans="1:4" ht="20.100000000000001" customHeight="1" x14ac:dyDescent="0.25">
      <c r="A56" s="17"/>
      <c r="B56" s="18"/>
      <c r="C56" s="18"/>
      <c r="D56" s="19"/>
    </row>
    <row r="57" spans="1:4" ht="20.100000000000001" customHeight="1" x14ac:dyDescent="0.25">
      <c r="A57" s="17"/>
      <c r="B57" s="18"/>
      <c r="C57" s="18"/>
      <c r="D57" s="19"/>
    </row>
    <row r="58" spans="1:4" ht="20.100000000000001" customHeight="1" x14ac:dyDescent="0.25">
      <c r="A58" s="17"/>
      <c r="B58" s="18"/>
      <c r="C58" s="18"/>
      <c r="D58" s="19"/>
    </row>
    <row r="59" spans="1:4" ht="20.100000000000001" customHeight="1" x14ac:dyDescent="0.25">
      <c r="A59" s="17"/>
      <c r="B59" s="18"/>
      <c r="C59" s="18"/>
      <c r="D59" s="19"/>
    </row>
    <row r="60" spans="1:4" ht="20.100000000000001" customHeight="1" x14ac:dyDescent="0.25">
      <c r="A60" s="17"/>
      <c r="B60" s="18"/>
      <c r="C60" s="18"/>
      <c r="D60" s="19"/>
    </row>
    <row r="61" spans="1:4" ht="20.100000000000001" customHeight="1" x14ac:dyDescent="0.25">
      <c r="A61" s="17"/>
      <c r="B61" s="18"/>
      <c r="C61" s="18"/>
      <c r="D61" s="19"/>
    </row>
    <row r="62" spans="1:4" ht="20.100000000000001" customHeight="1" x14ac:dyDescent="0.25">
      <c r="A62" s="17"/>
      <c r="B62" s="18"/>
      <c r="C62" s="18"/>
      <c r="D62" s="19"/>
    </row>
    <row r="63" spans="1:4" ht="20.100000000000001" customHeight="1" x14ac:dyDescent="0.25">
      <c r="A63" s="17"/>
      <c r="B63" s="18"/>
      <c r="C63" s="18"/>
      <c r="D63" s="19"/>
    </row>
    <row r="64" spans="1:4" ht="20.100000000000001" customHeight="1" x14ac:dyDescent="0.25">
      <c r="A64" s="17"/>
      <c r="B64" s="18"/>
      <c r="C64" s="18"/>
      <c r="D64" s="19"/>
    </row>
    <row r="65" spans="1:4" ht="20.100000000000001" customHeight="1" x14ac:dyDescent="0.25">
      <c r="A65" s="17"/>
      <c r="B65" s="18"/>
      <c r="C65" s="18"/>
      <c r="D65" s="19"/>
    </row>
    <row r="66" spans="1:4" ht="20.100000000000001" customHeight="1" x14ac:dyDescent="0.25">
      <c r="A66" s="17"/>
      <c r="B66" s="18"/>
      <c r="C66" s="18"/>
      <c r="D66" s="19"/>
    </row>
    <row r="67" spans="1:4" ht="20.100000000000001" customHeight="1" x14ac:dyDescent="0.25">
      <c r="A67" s="17"/>
      <c r="B67" s="18"/>
      <c r="C67" s="18"/>
      <c r="D67" s="19"/>
    </row>
    <row r="68" spans="1:4" ht="20.100000000000001" customHeight="1" x14ac:dyDescent="0.25">
      <c r="A68" s="17"/>
      <c r="B68" s="18"/>
      <c r="C68" s="18"/>
      <c r="D68" s="19"/>
    </row>
    <row r="69" spans="1:4" ht="20.100000000000001" customHeight="1" x14ac:dyDescent="0.25">
      <c r="A69" s="17"/>
      <c r="B69" s="18"/>
      <c r="C69" s="18"/>
      <c r="D69" s="19"/>
    </row>
    <row r="70" spans="1:4" ht="20.100000000000001" customHeight="1" x14ac:dyDescent="0.25">
      <c r="A70" s="17"/>
      <c r="B70" s="18"/>
      <c r="C70" s="18"/>
      <c r="D70" s="19"/>
    </row>
    <row r="71" spans="1:4" ht="20.100000000000001" customHeight="1" x14ac:dyDescent="0.25">
      <c r="A71" s="17"/>
      <c r="B71" s="18"/>
      <c r="C71" s="18"/>
      <c r="D71" s="19"/>
    </row>
    <row r="72" spans="1:4" ht="20.100000000000001" customHeight="1" x14ac:dyDescent="0.25">
      <c r="A72" s="17"/>
      <c r="B72" s="18"/>
      <c r="C72" s="18"/>
      <c r="D72" s="19"/>
    </row>
    <row r="73" spans="1:4" ht="20.100000000000001" customHeight="1" x14ac:dyDescent="0.25">
      <c r="A73" s="17"/>
      <c r="B73" s="18"/>
      <c r="C73" s="18"/>
      <c r="D73" s="19"/>
    </row>
    <row r="74" spans="1:4" ht="20.100000000000001" customHeight="1" x14ac:dyDescent="0.25">
      <c r="A74" s="17"/>
      <c r="B74" s="18"/>
      <c r="C74" s="18"/>
      <c r="D74" s="19"/>
    </row>
    <row r="75" spans="1:4" ht="20.100000000000001" customHeight="1" x14ac:dyDescent="0.25">
      <c r="A75" s="17"/>
      <c r="B75" s="18"/>
      <c r="C75" s="18"/>
      <c r="D75" s="19"/>
    </row>
    <row r="76" spans="1:4" ht="20.100000000000001" customHeight="1" x14ac:dyDescent="0.25">
      <c r="A76" s="17"/>
      <c r="B76" s="18"/>
      <c r="C76" s="18"/>
      <c r="D76" s="19"/>
    </row>
    <row r="77" spans="1:4" ht="20.100000000000001" customHeight="1" x14ac:dyDescent="0.25">
      <c r="A77" s="17"/>
      <c r="B77" s="18"/>
      <c r="C77" s="18"/>
      <c r="D77" s="19"/>
    </row>
    <row r="78" spans="1:4" ht="20.100000000000001" customHeight="1" x14ac:dyDescent="0.25">
      <c r="A78" s="17"/>
      <c r="B78" s="18"/>
      <c r="C78" s="18"/>
      <c r="D78" s="19"/>
    </row>
    <row r="79" spans="1:4" ht="20.100000000000001" customHeight="1" x14ac:dyDescent="0.25">
      <c r="A79" s="17"/>
      <c r="B79" s="18"/>
      <c r="C79" s="18"/>
      <c r="D79" s="19"/>
    </row>
    <row r="80" spans="1:4" ht="20.100000000000001" customHeight="1" x14ac:dyDescent="0.25">
      <c r="A80" s="17"/>
      <c r="B80" s="18"/>
      <c r="C80" s="18"/>
      <c r="D80" s="19"/>
    </row>
    <row r="81" spans="1:4" ht="20.100000000000001" customHeight="1" x14ac:dyDescent="0.25">
      <c r="A81" s="17"/>
      <c r="B81" s="18"/>
      <c r="C81" s="18"/>
      <c r="D81" s="19"/>
    </row>
    <row r="82" spans="1:4" ht="20.100000000000001" customHeight="1" x14ac:dyDescent="0.25">
      <c r="A82" s="17"/>
      <c r="B82" s="18"/>
      <c r="C82" s="18"/>
      <c r="D82" s="19"/>
    </row>
    <row r="83" spans="1:4" ht="20.100000000000001" customHeight="1" x14ac:dyDescent="0.25">
      <c r="A83" s="17"/>
      <c r="B83" s="18"/>
      <c r="C83" s="18"/>
      <c r="D83" s="19"/>
    </row>
    <row r="84" spans="1:4" ht="20.100000000000001" customHeight="1" x14ac:dyDescent="0.25">
      <c r="A84" s="17"/>
      <c r="B84" s="18"/>
      <c r="C84" s="18"/>
      <c r="D84" s="19"/>
    </row>
    <row r="85" spans="1:4" ht="20.100000000000001" customHeight="1" x14ac:dyDescent="0.25">
      <c r="A85" s="17"/>
      <c r="B85" s="18"/>
      <c r="C85" s="18"/>
      <c r="D85" s="19"/>
    </row>
  </sheetData>
  <autoFilter ref="A1:D56" xr:uid="{00000000-0009-0000-0000-000003000000}">
    <sortState xmlns:xlrd2="http://schemas.microsoft.com/office/spreadsheetml/2017/richdata2" ref="A2:D44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45748</v>
      </c>
      <c r="C2" s="16">
        <v>45750</v>
      </c>
      <c r="D2" s="5">
        <f>NETWORKDAYS(B2,C2,Table13[DATE 2025])</f>
        <v>3</v>
      </c>
    </row>
    <row r="3" spans="1:5" ht="20.100000000000001" customHeight="1" x14ac:dyDescent="0.25">
      <c r="A3" s="14" t="s">
        <v>6</v>
      </c>
      <c r="B3" s="16">
        <v>45749</v>
      </c>
      <c r="C3" s="16">
        <v>45754</v>
      </c>
      <c r="D3" s="5">
        <f>NETWORKDAYS(B3,C3,Table13[DATE 2025])</f>
        <v>4</v>
      </c>
    </row>
    <row r="4" spans="1:5" ht="20.100000000000001" customHeight="1" x14ac:dyDescent="0.25">
      <c r="A4" s="14" t="s">
        <v>7</v>
      </c>
      <c r="B4" s="16">
        <v>45755</v>
      </c>
      <c r="C4" s="16">
        <v>45755</v>
      </c>
      <c r="D4" s="5">
        <f>NETWORKDAYS(B4,C4,Table13[DATE 2025])</f>
        <v>1</v>
      </c>
      <c r="E4" s="15"/>
    </row>
    <row r="5" spans="1:5" ht="20.100000000000001" customHeight="1" x14ac:dyDescent="0.25">
      <c r="A5" s="14" t="s">
        <v>8</v>
      </c>
      <c r="B5" s="16">
        <v>45755</v>
      </c>
      <c r="C5" s="16">
        <v>45755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45756</v>
      </c>
      <c r="C6" s="16">
        <v>45757</v>
      </c>
      <c r="D6" s="5">
        <f>NETWORKDAYS(B6,C6,Table13[DATE 2025])</f>
        <v>2</v>
      </c>
    </row>
    <row r="7" spans="1:5" ht="20.100000000000001" customHeight="1" x14ac:dyDescent="0.25">
      <c r="A7" s="14" t="s">
        <v>10</v>
      </c>
      <c r="B7" s="16">
        <v>45756</v>
      </c>
      <c r="C7" s="16">
        <v>45757</v>
      </c>
      <c r="D7" s="5">
        <f>NETWORKDAYS(B7,C7,Table13[DATE 2025])</f>
        <v>2</v>
      </c>
    </row>
    <row r="8" spans="1:5" ht="20.100000000000001" customHeight="1" x14ac:dyDescent="0.25">
      <c r="A8" s="14" t="s">
        <v>11</v>
      </c>
      <c r="B8" s="16">
        <v>45757</v>
      </c>
      <c r="C8" s="16">
        <v>45758</v>
      </c>
      <c r="D8" s="5">
        <f>NETWORKDAYS(B8,C8,Table13[DATE 2025])</f>
        <v>2</v>
      </c>
    </row>
    <row r="9" spans="1:5" ht="20.100000000000001" customHeight="1" x14ac:dyDescent="0.25">
      <c r="A9" s="14" t="s">
        <v>12</v>
      </c>
      <c r="B9" s="16">
        <v>45761</v>
      </c>
      <c r="C9" s="16">
        <v>45762</v>
      </c>
      <c r="D9" s="5">
        <f>NETWORKDAYS(B9,C9,Table13[DATE 2025])</f>
        <v>2</v>
      </c>
    </row>
    <row r="10" spans="1:5" ht="20.100000000000001" customHeight="1" x14ac:dyDescent="0.25">
      <c r="A10" s="14" t="s">
        <v>13</v>
      </c>
      <c r="B10" s="16">
        <v>45761</v>
      </c>
      <c r="C10" s="16">
        <v>45761</v>
      </c>
      <c r="D10" s="5">
        <f>NETWORKDAYS(B10,C10,Table13[DATE 2025])</f>
        <v>1</v>
      </c>
    </row>
    <row r="11" spans="1:5" ht="20.100000000000001" customHeight="1" x14ac:dyDescent="0.25">
      <c r="A11" s="14" t="s">
        <v>14</v>
      </c>
      <c r="B11" s="16">
        <v>45763</v>
      </c>
      <c r="C11" s="16">
        <v>45764</v>
      </c>
      <c r="D11" s="5">
        <f>NETWORKDAYS(B11,C11,Table13[DATE 2025])</f>
        <v>2</v>
      </c>
    </row>
    <row r="12" spans="1:5" ht="20.100000000000001" customHeight="1" x14ac:dyDescent="0.25">
      <c r="A12" s="14" t="s">
        <v>15</v>
      </c>
      <c r="B12" s="16">
        <v>45770</v>
      </c>
      <c r="C12" s="16">
        <v>45770</v>
      </c>
      <c r="D12" s="5">
        <f>NETWORKDAYS(B12,C12,Table13[DATE 2025])</f>
        <v>1</v>
      </c>
    </row>
    <row r="13" spans="1:5" ht="20.100000000000001" customHeight="1" x14ac:dyDescent="0.25">
      <c r="A13" s="14" t="s">
        <v>16</v>
      </c>
      <c r="B13" s="16">
        <v>45771</v>
      </c>
      <c r="C13" s="16">
        <v>45771</v>
      </c>
      <c r="D13" s="5">
        <f>NETWORKDAYS(B13,C13,Table13[DATE 2025])</f>
        <v>1</v>
      </c>
    </row>
    <row r="14" spans="1:5" ht="20.100000000000001" customHeight="1" x14ac:dyDescent="0.25">
      <c r="A14" s="14" t="s">
        <v>17</v>
      </c>
      <c r="B14" s="16">
        <v>45775</v>
      </c>
      <c r="C14" s="16">
        <v>45783</v>
      </c>
      <c r="D14" s="5">
        <f>NETWORKDAYS(B14,C14,Table13[DATE 2025])</f>
        <v>5</v>
      </c>
    </row>
    <row r="15" spans="1:5" ht="20.100000000000001" customHeight="1" x14ac:dyDescent="0.25">
      <c r="A15" s="14" t="s">
        <v>18</v>
      </c>
      <c r="B15" s="16">
        <v>45776</v>
      </c>
      <c r="C15" s="16">
        <v>45783</v>
      </c>
      <c r="D15" s="5">
        <f>NETWORKDAYS(B15,C15,Table13[DATE 2025])</f>
        <v>5</v>
      </c>
    </row>
    <row r="16" spans="1:5" ht="20.100000000000001" customHeight="1" thickBot="1" x14ac:dyDescent="0.3">
      <c r="A16" s="14" t="s">
        <v>19</v>
      </c>
      <c r="B16" s="16">
        <v>45776</v>
      </c>
      <c r="C16" s="16">
        <v>45776</v>
      </c>
      <c r="D16" s="5">
        <f>NETWORKDAYS(B16,C16,Table13[DATE 2025])</f>
        <v>1</v>
      </c>
    </row>
    <row r="17" spans="1:7" ht="20.100000000000001" customHeight="1" x14ac:dyDescent="0.25">
      <c r="A17" s="17"/>
      <c r="B17" s="18"/>
      <c r="C17" s="18"/>
      <c r="D17" s="19"/>
      <c r="F17" s="6" t="s">
        <v>71</v>
      </c>
      <c r="G17" s="7">
        <f>15+213</f>
        <v>228</v>
      </c>
    </row>
    <row r="18" spans="1:7" ht="20.100000000000001" customHeight="1" thickBot="1" x14ac:dyDescent="0.3">
      <c r="A18" s="17"/>
      <c r="B18" s="18"/>
      <c r="C18" s="18"/>
      <c r="D18" s="19"/>
      <c r="F18" s="8" t="s">
        <v>22</v>
      </c>
      <c r="G18" s="9">
        <f>COUNTA(A:A)-1</f>
        <v>15</v>
      </c>
    </row>
    <row r="19" spans="1:7" ht="20.100000000000001" customHeight="1" thickBot="1" x14ac:dyDescent="0.3">
      <c r="A19" s="17"/>
      <c r="B19" s="18"/>
      <c r="C19" s="18"/>
      <c r="D19" s="19"/>
    </row>
    <row r="20" spans="1:7" ht="20.100000000000001" customHeight="1" x14ac:dyDescent="0.25">
      <c r="A20" s="17"/>
      <c r="B20" s="18"/>
      <c r="C20" s="18"/>
      <c r="D20" s="19"/>
      <c r="F20" s="10" t="s">
        <v>25</v>
      </c>
      <c r="G20" s="7">
        <f>IF(COUNT(D:D)=COUNTIFS(D:D,"&lt;=7"), COUNTIFS(D:D, "&lt;=7"), 0)</f>
        <v>15</v>
      </c>
    </row>
    <row r="21" spans="1:7" ht="20.100000000000001" customHeight="1" x14ac:dyDescent="0.25">
      <c r="A21" s="17"/>
      <c r="B21" s="18"/>
      <c r="C21" s="18"/>
      <c r="D21" s="19"/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7"/>
      <c r="B22" s="18"/>
      <c r="C22" s="18"/>
      <c r="D22" s="19"/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7"/>
      <c r="B23" s="18"/>
      <c r="C23" s="18"/>
      <c r="D23" s="19"/>
    </row>
    <row r="24" spans="1:7" ht="20.100000000000001" customHeight="1" x14ac:dyDescent="0.25">
      <c r="A24" s="17"/>
      <c r="B24" s="18"/>
      <c r="C24" s="18"/>
      <c r="D24" s="19"/>
      <c r="F24" s="28" t="s">
        <v>72</v>
      </c>
    </row>
    <row r="25" spans="1:7" ht="20.100000000000001" customHeight="1" x14ac:dyDescent="0.25">
      <c r="A25" s="17"/>
      <c r="B25" s="18"/>
      <c r="C25" s="18"/>
      <c r="D25" s="19"/>
    </row>
    <row r="26" spans="1:7" ht="20.100000000000001" customHeight="1" x14ac:dyDescent="0.25">
      <c r="A26" s="17"/>
      <c r="B26" s="18"/>
      <c r="C26" s="18"/>
      <c r="D26" s="19"/>
    </row>
    <row r="27" spans="1:7" ht="20.100000000000001" customHeight="1" x14ac:dyDescent="0.25">
      <c r="A27" s="17"/>
      <c r="B27" s="18"/>
      <c r="C27" s="18"/>
      <c r="D27" s="19"/>
    </row>
    <row r="28" spans="1:7" ht="20.100000000000001" customHeight="1" x14ac:dyDescent="0.25">
      <c r="A28" s="17"/>
      <c r="B28" s="18"/>
      <c r="C28" s="18"/>
      <c r="D28" s="19"/>
    </row>
    <row r="29" spans="1:7" ht="20.100000000000001" customHeight="1" x14ac:dyDescent="0.25">
      <c r="A29" s="17"/>
      <c r="B29" s="18"/>
      <c r="C29" s="18"/>
      <c r="D29" s="19"/>
    </row>
    <row r="30" spans="1:7" ht="20.100000000000001" customHeight="1" x14ac:dyDescent="0.25">
      <c r="A30" s="17"/>
      <c r="B30" s="18"/>
      <c r="C30" s="18"/>
      <c r="D30" s="19"/>
    </row>
    <row r="31" spans="1:7" ht="20.100000000000001" customHeight="1" x14ac:dyDescent="0.25">
      <c r="A31" s="17"/>
      <c r="B31" s="18"/>
      <c r="C31" s="18"/>
      <c r="D31" s="19"/>
    </row>
    <row r="32" spans="1:7" ht="20.100000000000001" customHeight="1" x14ac:dyDescent="0.25">
      <c r="A32" s="17"/>
      <c r="B32" s="18"/>
      <c r="C32" s="18"/>
      <c r="D32" s="19"/>
    </row>
    <row r="33" spans="1:4" ht="20.100000000000001" customHeight="1" x14ac:dyDescent="0.25">
      <c r="A33" s="17"/>
      <c r="B33" s="18"/>
      <c r="C33" s="18"/>
      <c r="D33" s="19"/>
    </row>
    <row r="34" spans="1:4" ht="20.100000000000001" customHeight="1" x14ac:dyDescent="0.25">
      <c r="A34" s="17"/>
      <c r="B34" s="18"/>
      <c r="C34" s="18"/>
      <c r="D34" s="19"/>
    </row>
    <row r="35" spans="1:4" ht="20.100000000000001" customHeight="1" x14ac:dyDescent="0.25">
      <c r="A35" s="17"/>
      <c r="B35" s="18"/>
      <c r="C35" s="18"/>
      <c r="D35" s="19"/>
    </row>
    <row r="36" spans="1:4" ht="20.100000000000001" customHeight="1" x14ac:dyDescent="0.25">
      <c r="A36" s="17"/>
      <c r="B36" s="18"/>
      <c r="C36" s="18"/>
      <c r="D36" s="19"/>
    </row>
    <row r="37" spans="1:4" ht="20.100000000000001" customHeight="1" x14ac:dyDescent="0.25">
      <c r="A37" s="17"/>
      <c r="B37" s="18"/>
      <c r="C37" s="18"/>
      <c r="D37" s="19"/>
    </row>
    <row r="38" spans="1:4" ht="20.100000000000001" customHeight="1" x14ac:dyDescent="0.25">
      <c r="A38" s="17"/>
      <c r="B38" s="18"/>
      <c r="C38" s="18"/>
      <c r="D38" s="19"/>
    </row>
    <row r="39" spans="1:4" ht="20.100000000000001" customHeight="1" x14ac:dyDescent="0.25">
      <c r="A39" s="17"/>
      <c r="B39" s="18"/>
      <c r="C39" s="18"/>
      <c r="D39" s="19"/>
    </row>
    <row r="40" spans="1:4" ht="20.100000000000001" customHeight="1" x14ac:dyDescent="0.25">
      <c r="A40" s="17"/>
      <c r="B40" s="18"/>
      <c r="C40" s="18"/>
      <c r="D40" s="19"/>
    </row>
    <row r="41" spans="1:4" ht="20.100000000000001" customHeight="1" x14ac:dyDescent="0.25">
      <c r="A41" s="17"/>
      <c r="B41" s="18"/>
      <c r="C41" s="18"/>
      <c r="D41" s="19"/>
    </row>
  </sheetData>
  <autoFilter ref="A1:D1" xr:uid="{00000000-0009-0000-0000-000004000000}">
    <sortState xmlns:xlrd2="http://schemas.microsoft.com/office/spreadsheetml/2017/richdata2" ref="A2:D39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B9EBC-FE1A-4EBD-809F-D8E0B4F3BF1B}">
  <dimension ref="A1:G41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45782</v>
      </c>
      <c r="C2" s="16">
        <v>45782</v>
      </c>
      <c r="D2" s="5">
        <f>NETWORKDAYS(B2,C2,Table13[DATE 2025])</f>
        <v>1</v>
      </c>
    </row>
    <row r="3" spans="1:5" ht="20.100000000000001" customHeight="1" x14ac:dyDescent="0.25">
      <c r="A3" s="14" t="s">
        <v>6</v>
      </c>
      <c r="B3" s="16">
        <v>45782</v>
      </c>
      <c r="C3" s="16">
        <v>45782</v>
      </c>
      <c r="D3" s="5">
        <f>NETWORKDAYS(B3,C3,Table13[DATE 2025])</f>
        <v>1</v>
      </c>
    </row>
    <row r="4" spans="1:5" ht="20.100000000000001" customHeight="1" x14ac:dyDescent="0.25">
      <c r="A4" s="14" t="s">
        <v>7</v>
      </c>
      <c r="B4" s="16">
        <v>45783</v>
      </c>
      <c r="C4" s="16">
        <v>45783</v>
      </c>
      <c r="D4" s="5">
        <f>NETWORKDAYS(B4,C4,Table13[DATE 2025])</f>
        <v>1</v>
      </c>
      <c r="E4" s="15"/>
    </row>
    <row r="5" spans="1:5" ht="20.100000000000001" customHeight="1" x14ac:dyDescent="0.25">
      <c r="A5" s="14" t="s">
        <v>8</v>
      </c>
      <c r="B5" s="16">
        <v>45783</v>
      </c>
      <c r="C5" s="16">
        <v>45783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45784</v>
      </c>
      <c r="C6" s="16">
        <v>45784</v>
      </c>
      <c r="D6" s="5">
        <f>NETWORKDAYS(B6,C6,Table13[DATE 2025])</f>
        <v>1</v>
      </c>
    </row>
    <row r="7" spans="1:5" ht="20.100000000000001" customHeight="1" x14ac:dyDescent="0.25">
      <c r="A7" s="14" t="s">
        <v>10</v>
      </c>
      <c r="B7" s="16">
        <v>45784</v>
      </c>
      <c r="C7" s="16">
        <v>45785</v>
      </c>
      <c r="D7" s="5">
        <f>NETWORKDAYS(B7,C7,Table13[DATE 2025])</f>
        <v>2</v>
      </c>
    </row>
    <row r="8" spans="1:5" ht="20.100000000000001" customHeight="1" x14ac:dyDescent="0.25">
      <c r="A8" s="14" t="s">
        <v>11</v>
      </c>
      <c r="B8" s="16">
        <v>45786</v>
      </c>
      <c r="C8" s="16">
        <v>45786</v>
      </c>
      <c r="D8" s="5">
        <f>NETWORKDAYS(B8,C8,Table13[DATE 2025])</f>
        <v>1</v>
      </c>
    </row>
    <row r="9" spans="1:5" ht="20.100000000000001" customHeight="1" x14ac:dyDescent="0.25">
      <c r="A9" s="14" t="s">
        <v>12</v>
      </c>
      <c r="B9" s="16">
        <v>45789</v>
      </c>
      <c r="C9" s="16">
        <v>45789</v>
      </c>
      <c r="D9" s="5">
        <f>NETWORKDAYS(B9,C9,Table13[DATE 2025])</f>
        <v>1</v>
      </c>
    </row>
    <row r="10" spans="1:5" ht="20.100000000000001" customHeight="1" x14ac:dyDescent="0.25">
      <c r="A10" s="14" t="s">
        <v>13</v>
      </c>
      <c r="B10" s="16">
        <v>45789</v>
      </c>
      <c r="C10" s="16">
        <v>45789</v>
      </c>
      <c r="D10" s="5">
        <f>NETWORKDAYS(B10,C10,Table13[DATE 2025])</f>
        <v>1</v>
      </c>
    </row>
    <row r="11" spans="1:5" ht="20.100000000000001" customHeight="1" x14ac:dyDescent="0.25">
      <c r="A11" s="14" t="s">
        <v>14</v>
      </c>
      <c r="B11" s="16">
        <v>45789</v>
      </c>
      <c r="C11" s="16">
        <v>45789</v>
      </c>
      <c r="D11" s="5">
        <f>NETWORKDAYS(B11,C11,Table13[DATE 2025])</f>
        <v>1</v>
      </c>
    </row>
    <row r="12" spans="1:5" ht="20.100000000000001" customHeight="1" x14ac:dyDescent="0.25">
      <c r="A12" s="14" t="s">
        <v>15</v>
      </c>
      <c r="B12" s="16">
        <v>45789</v>
      </c>
      <c r="C12" s="16">
        <v>45789</v>
      </c>
      <c r="D12" s="5">
        <f>NETWORKDAYS(B12,C12,Table13[DATE 2025])</f>
        <v>1</v>
      </c>
    </row>
    <row r="13" spans="1:5" ht="20.100000000000001" customHeight="1" x14ac:dyDescent="0.25">
      <c r="A13" s="14" t="s">
        <v>16</v>
      </c>
      <c r="B13" s="16">
        <v>45789</v>
      </c>
      <c r="C13" s="16">
        <v>45789</v>
      </c>
      <c r="D13" s="5">
        <f>NETWORKDAYS(B13,C13,Table13[DATE 2025])</f>
        <v>1</v>
      </c>
    </row>
    <row r="14" spans="1:5" ht="20.100000000000001" customHeight="1" x14ac:dyDescent="0.25">
      <c r="A14" s="14" t="s">
        <v>17</v>
      </c>
      <c r="B14" s="16">
        <v>45790</v>
      </c>
      <c r="C14" s="16">
        <v>45790</v>
      </c>
      <c r="D14" s="5">
        <f>NETWORKDAYS(B14,C14,Table13[DATE 2025])</f>
        <v>1</v>
      </c>
    </row>
    <row r="15" spans="1:5" ht="20.100000000000001" customHeight="1" x14ac:dyDescent="0.25">
      <c r="A15" s="14" t="s">
        <v>18</v>
      </c>
      <c r="B15" s="16">
        <v>45791</v>
      </c>
      <c r="C15" s="16">
        <v>45791</v>
      </c>
      <c r="D15" s="5">
        <f>NETWORKDAYS(B15,C15,Table13[DATE 2025])</f>
        <v>1</v>
      </c>
    </row>
    <row r="16" spans="1:5" ht="20.100000000000001" customHeight="1" thickBot="1" x14ac:dyDescent="0.3">
      <c r="A16" s="14" t="s">
        <v>19</v>
      </c>
      <c r="B16" s="16">
        <v>45791</v>
      </c>
      <c r="C16" s="16">
        <v>45791</v>
      </c>
      <c r="D16" s="5">
        <f>NETWORKDAYS(B16,C16,Table13[DATE 2025])</f>
        <v>1</v>
      </c>
    </row>
    <row r="17" spans="1:7" ht="20.100000000000001" customHeight="1" x14ac:dyDescent="0.25">
      <c r="A17" s="14" t="s">
        <v>20</v>
      </c>
      <c r="B17" s="16">
        <v>45792</v>
      </c>
      <c r="C17" s="16">
        <v>45792</v>
      </c>
      <c r="D17" s="5">
        <f>NETWORKDAYS(B17,C17,Table13[DATE 2025])</f>
        <v>1</v>
      </c>
      <c r="F17" s="6" t="s">
        <v>71</v>
      </c>
      <c r="G17" s="7">
        <f>40+0</f>
        <v>40</v>
      </c>
    </row>
    <row r="18" spans="1:7" ht="20.100000000000001" customHeight="1" thickBot="1" x14ac:dyDescent="0.3">
      <c r="A18" s="14" t="s">
        <v>21</v>
      </c>
      <c r="B18" s="16">
        <v>45792</v>
      </c>
      <c r="C18" s="16">
        <v>45792</v>
      </c>
      <c r="D18" s="5">
        <f>NETWORKDAYS(B18,C18,Table13[DATE 2025])</f>
        <v>1</v>
      </c>
      <c r="F18" s="8" t="s">
        <v>22</v>
      </c>
      <c r="G18" s="9">
        <f>COUNTA(A:A)-1</f>
        <v>40</v>
      </c>
    </row>
    <row r="19" spans="1:7" ht="20.100000000000001" customHeight="1" thickBot="1" x14ac:dyDescent="0.3">
      <c r="A19" s="14" t="s">
        <v>23</v>
      </c>
      <c r="B19" s="16">
        <v>45792</v>
      </c>
      <c r="C19" s="16">
        <v>45792</v>
      </c>
      <c r="D19" s="5">
        <f>NETWORKDAYS(B19,C19,Table13[DATE 2025])</f>
        <v>1</v>
      </c>
    </row>
    <row r="20" spans="1:7" ht="20.100000000000001" customHeight="1" x14ac:dyDescent="0.25">
      <c r="A20" s="14" t="s">
        <v>24</v>
      </c>
      <c r="B20" s="16">
        <v>45792</v>
      </c>
      <c r="C20" s="16">
        <v>45792</v>
      </c>
      <c r="D20" s="5">
        <f>NETWORKDAYS(B20,C20,Table13[DATE 2025])</f>
        <v>1</v>
      </c>
      <c r="F20" s="10" t="s">
        <v>25</v>
      </c>
      <c r="G20" s="7">
        <f>IF(COUNT(D:D)=COUNTIFS(D:D,"&lt;=7"), COUNTIFS(D:D, "&lt;=7"), 0)</f>
        <v>40</v>
      </c>
    </row>
    <row r="21" spans="1:7" ht="20.100000000000001" customHeight="1" x14ac:dyDescent="0.25">
      <c r="A21" s="14" t="s">
        <v>26</v>
      </c>
      <c r="B21" s="16">
        <v>45796</v>
      </c>
      <c r="C21" s="16">
        <v>45796</v>
      </c>
      <c r="D21" s="5">
        <f>NETWORKDAYS(B21,C21,Table13[DATE 2025])</f>
        <v>1</v>
      </c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28</v>
      </c>
      <c r="B22" s="16">
        <v>45797</v>
      </c>
      <c r="C22" s="16">
        <v>45797</v>
      </c>
      <c r="D22" s="5">
        <f>NETWORKDAYS(B22,C22,Table13[DATE 2025])</f>
        <v>1</v>
      </c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30</v>
      </c>
      <c r="B23" s="16">
        <v>45797</v>
      </c>
      <c r="C23" s="16">
        <v>45797</v>
      </c>
      <c r="D23" s="5">
        <f>NETWORKDAYS(B23,C23,Table13[DATE 2025])</f>
        <v>1</v>
      </c>
    </row>
    <row r="24" spans="1:7" ht="20.100000000000001" customHeight="1" x14ac:dyDescent="0.25">
      <c r="A24" s="14" t="s">
        <v>31</v>
      </c>
      <c r="B24" s="16">
        <v>45799</v>
      </c>
      <c r="C24" s="16">
        <v>45799</v>
      </c>
      <c r="D24" s="5">
        <f>NETWORKDAYS(B24,C24,Table13[DATE 2025])</f>
        <v>1</v>
      </c>
      <c r="F24" s="28" t="s">
        <v>72</v>
      </c>
    </row>
    <row r="25" spans="1:7" ht="20.100000000000001" customHeight="1" x14ac:dyDescent="0.25">
      <c r="A25" s="14" t="s">
        <v>32</v>
      </c>
      <c r="B25" s="16">
        <v>45799</v>
      </c>
      <c r="C25" s="16">
        <v>45799</v>
      </c>
      <c r="D25" s="5">
        <f>NETWORKDAYS(B25,C25,Table13[DATE 2025])</f>
        <v>1</v>
      </c>
    </row>
    <row r="26" spans="1:7" ht="20.100000000000001" customHeight="1" x14ac:dyDescent="0.25">
      <c r="A26" s="14" t="s">
        <v>33</v>
      </c>
      <c r="B26" s="16">
        <v>45800</v>
      </c>
      <c r="C26" s="16">
        <v>45800</v>
      </c>
      <c r="D26" s="5">
        <f>NETWORKDAYS(B26,C26,Table13[DATE 2025])</f>
        <v>1</v>
      </c>
    </row>
    <row r="27" spans="1:7" ht="20.100000000000001" customHeight="1" x14ac:dyDescent="0.25">
      <c r="A27" s="14" t="s">
        <v>34</v>
      </c>
      <c r="B27" s="16">
        <v>45803</v>
      </c>
      <c r="C27" s="16">
        <v>45803</v>
      </c>
      <c r="D27" s="5">
        <f>NETWORKDAYS(B27,C27,Table13[DATE 2025])</f>
        <v>1</v>
      </c>
    </row>
    <row r="28" spans="1:7" ht="20.100000000000001" customHeight="1" x14ac:dyDescent="0.25">
      <c r="A28" s="14" t="s">
        <v>35</v>
      </c>
      <c r="B28" s="16">
        <v>45803</v>
      </c>
      <c r="C28" s="16">
        <v>45803</v>
      </c>
      <c r="D28" s="5">
        <f>NETWORKDAYS(B28,C28,Table13[DATE 2025])</f>
        <v>1</v>
      </c>
    </row>
    <row r="29" spans="1:7" ht="20.100000000000001" customHeight="1" x14ac:dyDescent="0.25">
      <c r="A29" s="14" t="s">
        <v>36</v>
      </c>
      <c r="B29" s="16">
        <v>45803</v>
      </c>
      <c r="C29" s="16">
        <v>45803</v>
      </c>
      <c r="D29" s="5">
        <f>NETWORKDAYS(B29,C29,Table13[DATE 2025])</f>
        <v>1</v>
      </c>
    </row>
    <row r="30" spans="1:7" ht="20.100000000000001" customHeight="1" x14ac:dyDescent="0.25">
      <c r="A30" s="14" t="s">
        <v>37</v>
      </c>
      <c r="B30" s="16">
        <v>45803</v>
      </c>
      <c r="C30" s="16">
        <v>45803</v>
      </c>
      <c r="D30" s="5">
        <f>NETWORKDAYS(B30,C30,Table13[DATE 2025])</f>
        <v>1</v>
      </c>
    </row>
    <row r="31" spans="1:7" ht="20.100000000000001" customHeight="1" x14ac:dyDescent="0.25">
      <c r="A31" s="14" t="s">
        <v>38</v>
      </c>
      <c r="B31" s="16">
        <v>45803</v>
      </c>
      <c r="C31" s="16">
        <v>45803</v>
      </c>
      <c r="D31" s="5">
        <f>NETWORKDAYS(B31,C31,Table13[DATE 2025])</f>
        <v>1</v>
      </c>
    </row>
    <row r="32" spans="1:7" ht="20.100000000000001" customHeight="1" x14ac:dyDescent="0.25">
      <c r="A32" s="14" t="s">
        <v>39</v>
      </c>
      <c r="B32" s="16">
        <v>45803</v>
      </c>
      <c r="C32" s="16">
        <v>45804</v>
      </c>
      <c r="D32" s="5">
        <f>NETWORKDAYS(B32,C32,Table13[DATE 2025])</f>
        <v>2</v>
      </c>
    </row>
    <row r="33" spans="1:4" ht="20.100000000000001" customHeight="1" x14ac:dyDescent="0.25">
      <c r="A33" s="14" t="s">
        <v>40</v>
      </c>
      <c r="B33" s="16">
        <v>45804</v>
      </c>
      <c r="C33" s="16">
        <v>45804</v>
      </c>
      <c r="D33" s="5">
        <f>NETWORKDAYS(B33,C33,Table13[DATE 2025])</f>
        <v>1</v>
      </c>
    </row>
    <row r="34" spans="1:4" ht="20.100000000000001" customHeight="1" x14ac:dyDescent="0.25">
      <c r="A34" s="14" t="s">
        <v>41</v>
      </c>
      <c r="B34" s="16">
        <v>45805</v>
      </c>
      <c r="C34" s="16">
        <v>45805</v>
      </c>
      <c r="D34" s="5">
        <f>NETWORKDAYS(B34,C34,Table13[DATE 2025])</f>
        <v>1</v>
      </c>
    </row>
    <row r="35" spans="1:4" ht="20.100000000000001" customHeight="1" x14ac:dyDescent="0.25">
      <c r="A35" s="14" t="s">
        <v>42</v>
      </c>
      <c r="B35" s="16">
        <v>45805</v>
      </c>
      <c r="C35" s="16">
        <v>45805</v>
      </c>
      <c r="D35" s="5">
        <f>NETWORKDAYS(B35,C35,Table13[DATE 2025])</f>
        <v>1</v>
      </c>
    </row>
    <row r="36" spans="1:4" ht="20.100000000000001" customHeight="1" x14ac:dyDescent="0.25">
      <c r="A36" s="14" t="s">
        <v>43</v>
      </c>
      <c r="B36" s="16">
        <v>45805</v>
      </c>
      <c r="C36" s="16">
        <v>45805</v>
      </c>
      <c r="D36" s="5">
        <f>NETWORKDAYS(B36,C36,Table13[DATE 2025])</f>
        <v>1</v>
      </c>
    </row>
    <row r="37" spans="1:4" ht="20.100000000000001" customHeight="1" x14ac:dyDescent="0.25">
      <c r="A37" s="14" t="s">
        <v>44</v>
      </c>
      <c r="B37" s="16">
        <v>45805</v>
      </c>
      <c r="C37" s="16">
        <v>45805</v>
      </c>
      <c r="D37" s="5">
        <f>NETWORKDAYS(B37,C37,Table13[DATE 2025])</f>
        <v>1</v>
      </c>
    </row>
    <row r="38" spans="1:4" ht="20.100000000000001" customHeight="1" x14ac:dyDescent="0.25">
      <c r="A38" s="14" t="s">
        <v>45</v>
      </c>
      <c r="B38" s="16">
        <v>45806</v>
      </c>
      <c r="C38" s="16">
        <v>45806</v>
      </c>
      <c r="D38" s="5">
        <f>NETWORKDAYS(B38,C38,Table13[DATE 2025])</f>
        <v>1</v>
      </c>
    </row>
    <row r="39" spans="1:4" ht="20.100000000000001" customHeight="1" x14ac:dyDescent="0.25">
      <c r="A39" s="14" t="s">
        <v>46</v>
      </c>
      <c r="B39" s="16">
        <v>45806</v>
      </c>
      <c r="C39" s="16">
        <v>45806</v>
      </c>
      <c r="D39" s="5">
        <f>NETWORKDAYS(B39,C39,Table13[DATE 2025])</f>
        <v>1</v>
      </c>
    </row>
    <row r="40" spans="1:4" ht="20.100000000000001" customHeight="1" x14ac:dyDescent="0.25">
      <c r="A40" s="14" t="s">
        <v>47</v>
      </c>
      <c r="B40" s="16">
        <v>45806</v>
      </c>
      <c r="C40" s="16">
        <v>45806</v>
      </c>
      <c r="D40" s="5">
        <f>NETWORKDAYS(B40,C40,Table13[DATE 2025])</f>
        <v>1</v>
      </c>
    </row>
    <row r="41" spans="1:4" ht="20.100000000000001" customHeight="1" x14ac:dyDescent="0.25">
      <c r="A41" s="14" t="s">
        <v>48</v>
      </c>
      <c r="B41" s="16">
        <v>45806</v>
      </c>
      <c r="C41" s="16">
        <v>45806</v>
      </c>
      <c r="D41" s="5">
        <f>NETWORKDAYS(B41,C41,Table13[DATE 2025])</f>
        <v>1</v>
      </c>
    </row>
  </sheetData>
  <autoFilter ref="A1:D1" xr:uid="{00000000-0009-0000-0000-000004000000}">
    <sortState xmlns:xlrd2="http://schemas.microsoft.com/office/spreadsheetml/2017/richdata2" ref="A2:D39">
      <sortCondition ref="B1"/>
    </sortState>
  </autoFilter>
  <phoneticPr fontId="6" type="noConversion"/>
  <pageMargins left="0.7" right="0.7" top="0.75" bottom="0.75" header="0.3" footer="0.3"/>
  <pageSetup paperSize="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42BF-29EF-422E-AA45-33DC10800943}">
  <dimension ref="A1:G63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45811</v>
      </c>
      <c r="C2" s="16">
        <v>45811</v>
      </c>
      <c r="D2" s="5">
        <f>NETWORKDAYS(B2,C2,Table13[DATE 2025])</f>
        <v>1</v>
      </c>
    </row>
    <row r="3" spans="1:5" ht="20.100000000000001" customHeight="1" x14ac:dyDescent="0.25">
      <c r="A3" s="14" t="s">
        <v>6</v>
      </c>
      <c r="B3" s="16">
        <v>45811</v>
      </c>
      <c r="C3" s="16">
        <v>45811</v>
      </c>
      <c r="D3" s="5">
        <f>NETWORKDAYS(B3,C3,Table13[DATE 2025])</f>
        <v>1</v>
      </c>
    </row>
    <row r="4" spans="1:5" ht="20.100000000000001" customHeight="1" x14ac:dyDescent="0.25">
      <c r="A4" s="14" t="s">
        <v>7</v>
      </c>
      <c r="B4" s="16">
        <v>45811</v>
      </c>
      <c r="C4" s="16">
        <v>45811</v>
      </c>
      <c r="D4" s="5">
        <f>NETWORKDAYS(B4,C4,Table13[DATE 2025])</f>
        <v>1</v>
      </c>
      <c r="E4" s="15"/>
    </row>
    <row r="5" spans="1:5" ht="20.100000000000001" customHeight="1" x14ac:dyDescent="0.25">
      <c r="A5" s="14" t="s">
        <v>8</v>
      </c>
      <c r="B5" s="16">
        <v>45811</v>
      </c>
      <c r="C5" s="16">
        <v>45811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45811</v>
      </c>
      <c r="C6" s="16">
        <v>45811</v>
      </c>
      <c r="D6" s="5">
        <f>NETWORKDAYS(B6,C6,Table13[DATE 2025])</f>
        <v>1</v>
      </c>
    </row>
    <row r="7" spans="1:5" ht="20.100000000000001" customHeight="1" x14ac:dyDescent="0.25">
      <c r="A7" s="14" t="s">
        <v>10</v>
      </c>
      <c r="B7" s="16">
        <v>45811</v>
      </c>
      <c r="C7" s="16">
        <v>45811</v>
      </c>
      <c r="D7" s="5">
        <f>NETWORKDAYS(B7,C7,Table13[DATE 2025])</f>
        <v>1</v>
      </c>
    </row>
    <row r="8" spans="1:5" ht="20.100000000000001" customHeight="1" x14ac:dyDescent="0.25">
      <c r="A8" s="14" t="s">
        <v>11</v>
      </c>
      <c r="B8" s="16">
        <v>45812</v>
      </c>
      <c r="C8" s="16">
        <v>45812</v>
      </c>
      <c r="D8" s="5">
        <f>NETWORKDAYS(B8,C8,Table13[DATE 2025])</f>
        <v>1</v>
      </c>
    </row>
    <row r="9" spans="1:5" ht="20.100000000000001" customHeight="1" x14ac:dyDescent="0.25">
      <c r="A9" s="14" t="s">
        <v>12</v>
      </c>
      <c r="B9" s="16">
        <v>45812</v>
      </c>
      <c r="C9" s="16">
        <v>45812</v>
      </c>
      <c r="D9" s="5">
        <f>NETWORKDAYS(B9,C9,Table13[DATE 2025])</f>
        <v>1</v>
      </c>
    </row>
    <row r="10" spans="1:5" ht="20.100000000000001" customHeight="1" x14ac:dyDescent="0.25">
      <c r="A10" s="14" t="s">
        <v>13</v>
      </c>
      <c r="B10" s="16">
        <v>45813</v>
      </c>
      <c r="C10" s="16">
        <v>45813</v>
      </c>
      <c r="D10" s="5">
        <f>NETWORKDAYS(B10,C10,Table13[DATE 2025])</f>
        <v>1</v>
      </c>
    </row>
    <row r="11" spans="1:5" ht="20.100000000000001" customHeight="1" x14ac:dyDescent="0.25">
      <c r="A11" s="14" t="s">
        <v>14</v>
      </c>
      <c r="B11" s="16">
        <v>45813</v>
      </c>
      <c r="C11" s="16">
        <v>45813</v>
      </c>
      <c r="D11" s="5">
        <f>NETWORKDAYS(B11,C11,Table13[DATE 2025])</f>
        <v>1</v>
      </c>
    </row>
    <row r="12" spans="1:5" ht="20.100000000000001" customHeight="1" x14ac:dyDescent="0.25">
      <c r="A12" s="14" t="s">
        <v>15</v>
      </c>
      <c r="B12" s="16">
        <v>45813</v>
      </c>
      <c r="C12" s="16">
        <v>45813</v>
      </c>
      <c r="D12" s="5">
        <f>NETWORKDAYS(B12,C12,Table13[DATE 2025])</f>
        <v>1</v>
      </c>
    </row>
    <row r="13" spans="1:5" ht="20.100000000000001" customHeight="1" x14ac:dyDescent="0.25">
      <c r="A13" s="14" t="s">
        <v>16</v>
      </c>
      <c r="B13" s="16">
        <v>45813</v>
      </c>
      <c r="C13" s="16">
        <v>45813</v>
      </c>
      <c r="D13" s="5">
        <f>NETWORKDAYS(B13,C13,Table13[DATE 2025])</f>
        <v>1</v>
      </c>
    </row>
    <row r="14" spans="1:5" ht="20.100000000000001" customHeight="1" x14ac:dyDescent="0.25">
      <c r="A14" s="14" t="s">
        <v>17</v>
      </c>
      <c r="B14" s="16">
        <v>45814</v>
      </c>
      <c r="C14" s="16">
        <v>45814</v>
      </c>
      <c r="D14" s="5">
        <f>NETWORKDAYS(B14,C14,Table13[DATE 2025])</f>
        <v>1</v>
      </c>
    </row>
    <row r="15" spans="1:5" ht="20.100000000000001" customHeight="1" x14ac:dyDescent="0.25">
      <c r="A15" s="14" t="s">
        <v>18</v>
      </c>
      <c r="B15" s="22">
        <v>45814</v>
      </c>
      <c r="C15" s="22">
        <v>45814</v>
      </c>
      <c r="D15" s="5">
        <f>NETWORKDAYS(B15,C15,Table13[DATE 2025])</f>
        <v>1</v>
      </c>
    </row>
    <row r="16" spans="1:5" ht="20.100000000000001" customHeight="1" thickBot="1" x14ac:dyDescent="0.3">
      <c r="A16" s="14" t="s">
        <v>19</v>
      </c>
      <c r="B16" s="23">
        <v>45817</v>
      </c>
      <c r="C16" s="23">
        <v>45817</v>
      </c>
      <c r="D16" s="5">
        <f>NETWORKDAYS(B16,C16,Table13[DATE 2025])</f>
        <v>1</v>
      </c>
    </row>
    <row r="17" spans="1:7" ht="20.100000000000001" customHeight="1" x14ac:dyDescent="0.25">
      <c r="A17" s="14" t="s">
        <v>20</v>
      </c>
      <c r="B17" s="23">
        <v>45817</v>
      </c>
      <c r="C17" s="23">
        <v>45817</v>
      </c>
      <c r="D17" s="5">
        <f>NETWORKDAYS(B17,C17,Table13[DATE 2025])</f>
        <v>1</v>
      </c>
      <c r="F17" s="6" t="s">
        <v>71</v>
      </c>
      <c r="G17" s="7">
        <f>62+28</f>
        <v>90</v>
      </c>
    </row>
    <row r="18" spans="1:7" ht="20.100000000000001" customHeight="1" thickBot="1" x14ac:dyDescent="0.3">
      <c r="A18" s="14" t="s">
        <v>21</v>
      </c>
      <c r="B18" s="23">
        <v>45817</v>
      </c>
      <c r="C18" s="23">
        <v>45817</v>
      </c>
      <c r="D18" s="5">
        <f>NETWORKDAYS(B18,C18,Table13[DATE 2025])</f>
        <v>1</v>
      </c>
      <c r="F18" s="8" t="s">
        <v>22</v>
      </c>
      <c r="G18" s="9">
        <f>COUNTA(A:A)-1</f>
        <v>62</v>
      </c>
    </row>
    <row r="19" spans="1:7" ht="20.100000000000001" customHeight="1" thickBot="1" x14ac:dyDescent="0.3">
      <c r="A19" s="14" t="s">
        <v>23</v>
      </c>
      <c r="B19" s="23">
        <v>45817</v>
      </c>
      <c r="C19" s="23">
        <v>45817</v>
      </c>
      <c r="D19" s="5">
        <f>NETWORKDAYS(B19,C19,Table13[DATE 2025])</f>
        <v>1</v>
      </c>
    </row>
    <row r="20" spans="1:7" ht="20.100000000000001" customHeight="1" x14ac:dyDescent="0.25">
      <c r="A20" s="14" t="s">
        <v>24</v>
      </c>
      <c r="B20" s="23">
        <v>45817</v>
      </c>
      <c r="C20" s="23">
        <v>45817</v>
      </c>
      <c r="D20" s="5">
        <f>NETWORKDAYS(B20,C20,Table13[DATE 2025])</f>
        <v>1</v>
      </c>
      <c r="F20" s="10" t="s">
        <v>25</v>
      </c>
      <c r="G20" s="7">
        <f>IF(COUNT(D:D)=COUNTIFS(D:D,"&lt;=7"), COUNTIFS(D:D, "&lt;=7"), 0)</f>
        <v>62</v>
      </c>
    </row>
    <row r="21" spans="1:7" ht="20.100000000000001" customHeight="1" x14ac:dyDescent="0.25">
      <c r="A21" s="14" t="s">
        <v>26</v>
      </c>
      <c r="B21" s="23">
        <v>45818</v>
      </c>
      <c r="C21" s="23">
        <v>45818</v>
      </c>
      <c r="D21" s="5">
        <f>NETWORKDAYS(B21,C21,Table13[DATE 2025])</f>
        <v>1</v>
      </c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28</v>
      </c>
      <c r="B22" s="23">
        <v>45818</v>
      </c>
      <c r="C22" s="23">
        <v>45818</v>
      </c>
      <c r="D22" s="5">
        <f>NETWORKDAYS(B22,C22,Table13[DATE 2025])</f>
        <v>1</v>
      </c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30</v>
      </c>
      <c r="B23" s="23">
        <v>45819</v>
      </c>
      <c r="C23" s="23">
        <v>45819</v>
      </c>
      <c r="D23" s="5">
        <f>NETWORKDAYS(B23,C23,Table13[DATE 2025])</f>
        <v>1</v>
      </c>
    </row>
    <row r="24" spans="1:7" ht="20.100000000000001" customHeight="1" x14ac:dyDescent="0.25">
      <c r="A24" s="14" t="s">
        <v>31</v>
      </c>
      <c r="B24" s="23">
        <v>45819</v>
      </c>
      <c r="C24" s="23">
        <v>45819</v>
      </c>
      <c r="D24" s="5">
        <f>NETWORKDAYS(B24,C24,Table13[DATE 2025])</f>
        <v>1</v>
      </c>
      <c r="F24" s="28" t="s">
        <v>72</v>
      </c>
    </row>
    <row r="25" spans="1:7" ht="20.100000000000001" customHeight="1" x14ac:dyDescent="0.25">
      <c r="A25" s="14" t="s">
        <v>32</v>
      </c>
      <c r="B25" s="23">
        <v>45820</v>
      </c>
      <c r="C25" s="23">
        <v>45820</v>
      </c>
      <c r="D25" s="5">
        <f>NETWORKDAYS(B25,C25,Table13[DATE 2025])</f>
        <v>1</v>
      </c>
    </row>
    <row r="26" spans="1:7" ht="20.100000000000001" customHeight="1" x14ac:dyDescent="0.25">
      <c r="A26" s="14" t="s">
        <v>33</v>
      </c>
      <c r="B26" s="23">
        <v>45820</v>
      </c>
      <c r="C26" s="23">
        <v>45820</v>
      </c>
      <c r="D26" s="5">
        <f>NETWORKDAYS(B26,C26,Table13[DATE 2025])</f>
        <v>1</v>
      </c>
    </row>
    <row r="27" spans="1:7" ht="20.100000000000001" customHeight="1" x14ac:dyDescent="0.25">
      <c r="A27" s="14" t="s">
        <v>34</v>
      </c>
      <c r="B27" s="23">
        <v>45820</v>
      </c>
      <c r="C27" s="23">
        <v>45820</v>
      </c>
      <c r="D27" s="5">
        <f>NETWORKDAYS(B27,C27,Table13[DATE 2025])</f>
        <v>1</v>
      </c>
    </row>
    <row r="28" spans="1:7" ht="20.100000000000001" customHeight="1" x14ac:dyDescent="0.25">
      <c r="A28" s="14" t="s">
        <v>35</v>
      </c>
      <c r="B28" s="23">
        <v>45820</v>
      </c>
      <c r="C28" s="23">
        <v>45820</v>
      </c>
      <c r="D28" s="5">
        <f>NETWORKDAYS(B28,C28,Table13[DATE 2025])</f>
        <v>1</v>
      </c>
    </row>
    <row r="29" spans="1:7" ht="20.100000000000001" customHeight="1" x14ac:dyDescent="0.25">
      <c r="A29" s="14" t="s">
        <v>36</v>
      </c>
      <c r="B29" s="23">
        <v>45824</v>
      </c>
      <c r="C29" s="23">
        <v>45824</v>
      </c>
      <c r="D29" s="5">
        <f>NETWORKDAYS(B29,C29,Table13[DATE 2025])</f>
        <v>1</v>
      </c>
    </row>
    <row r="30" spans="1:7" ht="20.100000000000001" customHeight="1" x14ac:dyDescent="0.25">
      <c r="A30" s="14" t="s">
        <v>37</v>
      </c>
      <c r="B30" s="23">
        <v>45824</v>
      </c>
      <c r="C30" s="23">
        <v>45824</v>
      </c>
      <c r="D30" s="5">
        <f>NETWORKDAYS(B30,C30,Table13[DATE 2025])</f>
        <v>1</v>
      </c>
    </row>
    <row r="31" spans="1:7" ht="20.100000000000001" customHeight="1" x14ac:dyDescent="0.25">
      <c r="A31" s="14" t="s">
        <v>38</v>
      </c>
      <c r="B31" s="23">
        <v>45824</v>
      </c>
      <c r="C31" s="23">
        <v>45824</v>
      </c>
      <c r="D31" s="5">
        <f>NETWORKDAYS(B31,C31,Table13[DATE 2025])</f>
        <v>1</v>
      </c>
    </row>
    <row r="32" spans="1:7" ht="20.100000000000001" customHeight="1" x14ac:dyDescent="0.25">
      <c r="A32" s="14" t="s">
        <v>39</v>
      </c>
      <c r="B32" s="23">
        <v>45824</v>
      </c>
      <c r="C32" s="23">
        <v>45824</v>
      </c>
      <c r="D32" s="5">
        <f>NETWORKDAYS(B32,C32,Table13[DATE 2025])</f>
        <v>1</v>
      </c>
    </row>
    <row r="33" spans="1:4" ht="20.100000000000001" customHeight="1" x14ac:dyDescent="0.25">
      <c r="A33" s="14" t="s">
        <v>40</v>
      </c>
      <c r="B33" s="23">
        <v>45825</v>
      </c>
      <c r="C33" s="23">
        <v>45825</v>
      </c>
      <c r="D33" s="5">
        <f>NETWORKDAYS(B33,C33,Table13[DATE 2025])</f>
        <v>1</v>
      </c>
    </row>
    <row r="34" spans="1:4" ht="20.100000000000001" customHeight="1" x14ac:dyDescent="0.25">
      <c r="A34" s="14" t="s">
        <v>41</v>
      </c>
      <c r="B34" s="23">
        <v>45825</v>
      </c>
      <c r="C34" s="23">
        <v>45825</v>
      </c>
      <c r="D34" s="5">
        <f>NETWORKDAYS(B34,C34,Table13[DATE 2025])</f>
        <v>1</v>
      </c>
    </row>
    <row r="35" spans="1:4" ht="20.100000000000001" customHeight="1" x14ac:dyDescent="0.25">
      <c r="A35" s="14" t="s">
        <v>42</v>
      </c>
      <c r="B35" s="23">
        <v>45825</v>
      </c>
      <c r="C35" s="23">
        <v>45825</v>
      </c>
      <c r="D35" s="5">
        <f>NETWORKDAYS(B35,C35,Table13[DATE 2025])</f>
        <v>1</v>
      </c>
    </row>
    <row r="36" spans="1:4" ht="20.100000000000001" customHeight="1" x14ac:dyDescent="0.25">
      <c r="A36" s="14" t="s">
        <v>43</v>
      </c>
      <c r="B36" s="23">
        <v>45825</v>
      </c>
      <c r="C36" s="23">
        <v>45825</v>
      </c>
      <c r="D36" s="5">
        <f>NETWORKDAYS(B36,C36,Table13[DATE 2025])</f>
        <v>1</v>
      </c>
    </row>
    <row r="37" spans="1:4" ht="20.100000000000001" customHeight="1" x14ac:dyDescent="0.25">
      <c r="A37" s="14" t="s">
        <v>44</v>
      </c>
      <c r="B37" s="23">
        <v>45825</v>
      </c>
      <c r="C37" s="23">
        <v>45825</v>
      </c>
      <c r="D37" s="5">
        <f>NETWORKDAYS(B37,C37,Table13[DATE 2025])</f>
        <v>1</v>
      </c>
    </row>
    <row r="38" spans="1:4" ht="20.100000000000001" customHeight="1" x14ac:dyDescent="0.25">
      <c r="A38" s="14" t="s">
        <v>45</v>
      </c>
      <c r="B38" s="23">
        <v>45826</v>
      </c>
      <c r="C38" s="23">
        <v>45826</v>
      </c>
      <c r="D38" s="5">
        <f>NETWORKDAYS(B38,C38,Table13[DATE 2025])</f>
        <v>1</v>
      </c>
    </row>
    <row r="39" spans="1:4" ht="20.100000000000001" customHeight="1" x14ac:dyDescent="0.25">
      <c r="A39" s="14" t="s">
        <v>46</v>
      </c>
      <c r="B39" s="23">
        <v>45827</v>
      </c>
      <c r="C39" s="23">
        <v>45827</v>
      </c>
      <c r="D39" s="5">
        <f>NETWORKDAYS(B39,C39,Table13[DATE 2025])</f>
        <v>1</v>
      </c>
    </row>
    <row r="40" spans="1:4" ht="20.100000000000001" customHeight="1" x14ac:dyDescent="0.25">
      <c r="A40" s="14" t="s">
        <v>47</v>
      </c>
      <c r="B40" s="23">
        <v>45827</v>
      </c>
      <c r="C40" s="23">
        <v>45827</v>
      </c>
      <c r="D40" s="5">
        <f>NETWORKDAYS(B40,C40,Table13[DATE 2025])</f>
        <v>1</v>
      </c>
    </row>
    <row r="41" spans="1:4" ht="20.100000000000001" customHeight="1" x14ac:dyDescent="0.25">
      <c r="A41" s="14" t="s">
        <v>48</v>
      </c>
      <c r="B41" s="24">
        <v>45828</v>
      </c>
      <c r="C41" s="25">
        <v>45828</v>
      </c>
      <c r="D41" s="5">
        <f>NETWORKDAYS(B41,C41,Table13[DATE 2025])</f>
        <v>1</v>
      </c>
    </row>
    <row r="42" spans="1:4" ht="20.100000000000001" customHeight="1" x14ac:dyDescent="0.25">
      <c r="A42" s="14" t="s">
        <v>49</v>
      </c>
      <c r="B42" s="24">
        <v>45828</v>
      </c>
      <c r="C42" s="25">
        <v>45828</v>
      </c>
      <c r="D42" s="5">
        <f>NETWORKDAYS(B42,C42,Table13[DATE 2025])</f>
        <v>1</v>
      </c>
    </row>
    <row r="43" spans="1:4" ht="20.100000000000001" customHeight="1" x14ac:dyDescent="0.25">
      <c r="A43" s="14" t="s">
        <v>50</v>
      </c>
      <c r="B43" s="24">
        <v>45831</v>
      </c>
      <c r="C43" s="25">
        <v>45831</v>
      </c>
      <c r="D43" s="5">
        <f>NETWORKDAYS(B43,C43,Table13[DATE 2025])</f>
        <v>1</v>
      </c>
    </row>
    <row r="44" spans="1:4" ht="20.100000000000001" customHeight="1" x14ac:dyDescent="0.25">
      <c r="A44" s="14" t="s">
        <v>51</v>
      </c>
      <c r="B44" s="24">
        <v>45831</v>
      </c>
      <c r="C44" s="25">
        <v>45831</v>
      </c>
      <c r="D44" s="5">
        <f>NETWORKDAYS(B44,C44,Table13[DATE 2025])</f>
        <v>1</v>
      </c>
    </row>
    <row r="45" spans="1:4" ht="20.100000000000001" customHeight="1" x14ac:dyDescent="0.25">
      <c r="A45" s="14" t="s">
        <v>52</v>
      </c>
      <c r="B45" s="24">
        <v>45832</v>
      </c>
      <c r="C45" s="25">
        <v>45832</v>
      </c>
      <c r="D45" s="5">
        <f>NETWORKDAYS(B45,C45,Table13[DATE 2025])</f>
        <v>1</v>
      </c>
    </row>
    <row r="46" spans="1:4" ht="20.100000000000001" customHeight="1" x14ac:dyDescent="0.25">
      <c r="A46" s="14" t="s">
        <v>53</v>
      </c>
      <c r="B46" s="24">
        <v>45832</v>
      </c>
      <c r="C46" s="25">
        <v>45832</v>
      </c>
      <c r="D46" s="5">
        <f>NETWORKDAYS(B46,C46,Table13[DATE 2025])</f>
        <v>1</v>
      </c>
    </row>
    <row r="47" spans="1:4" ht="20.100000000000001" customHeight="1" x14ac:dyDescent="0.25">
      <c r="A47" s="14" t="s">
        <v>54</v>
      </c>
      <c r="B47" s="24">
        <v>45832</v>
      </c>
      <c r="C47" s="25">
        <v>45832</v>
      </c>
      <c r="D47" s="5">
        <f>NETWORKDAYS(B47,C47,Table13[DATE 2025])</f>
        <v>1</v>
      </c>
    </row>
    <row r="48" spans="1:4" ht="20.100000000000001" customHeight="1" x14ac:dyDescent="0.25">
      <c r="A48" s="14" t="s">
        <v>55</v>
      </c>
      <c r="B48" s="24">
        <v>45832</v>
      </c>
      <c r="C48" s="25">
        <v>45832</v>
      </c>
      <c r="D48" s="5">
        <f>NETWORKDAYS(B48,C48,Table13[DATE 2025])</f>
        <v>1</v>
      </c>
    </row>
    <row r="49" spans="1:4" ht="20.100000000000001" customHeight="1" x14ac:dyDescent="0.25">
      <c r="A49" s="14" t="s">
        <v>56</v>
      </c>
      <c r="B49" s="24">
        <v>45832</v>
      </c>
      <c r="C49" s="25">
        <v>45832</v>
      </c>
      <c r="D49" s="5">
        <f>NETWORKDAYS(B49,C49,Table13[DATE 2025])</f>
        <v>1</v>
      </c>
    </row>
    <row r="50" spans="1:4" ht="20.100000000000001" customHeight="1" x14ac:dyDescent="0.25">
      <c r="A50" s="14" t="s">
        <v>57</v>
      </c>
      <c r="B50" s="24">
        <v>45833</v>
      </c>
      <c r="C50" s="25">
        <v>45833</v>
      </c>
      <c r="D50" s="5">
        <f>NETWORKDAYS(B50,C50,Table13[DATE 2025])</f>
        <v>1</v>
      </c>
    </row>
    <row r="51" spans="1:4" ht="20.100000000000001" customHeight="1" x14ac:dyDescent="0.25">
      <c r="A51" s="14" t="s">
        <v>58</v>
      </c>
      <c r="B51" s="24">
        <v>45833</v>
      </c>
      <c r="C51" s="25">
        <v>45833</v>
      </c>
      <c r="D51" s="5">
        <f>NETWORKDAYS(B51,C51,Table13[DATE 2025])</f>
        <v>1</v>
      </c>
    </row>
    <row r="52" spans="1:4" ht="20.100000000000001" customHeight="1" x14ac:dyDescent="0.25">
      <c r="A52" s="14" t="s">
        <v>59</v>
      </c>
      <c r="B52" s="24">
        <v>45834</v>
      </c>
      <c r="C52" s="25">
        <v>45834</v>
      </c>
      <c r="D52" s="5">
        <f>NETWORKDAYS(B52,C52,Table13[DATE 2025])</f>
        <v>1</v>
      </c>
    </row>
    <row r="53" spans="1:4" ht="20.100000000000001" customHeight="1" x14ac:dyDescent="0.25">
      <c r="A53" s="14" t="s">
        <v>60</v>
      </c>
      <c r="B53" s="24">
        <v>45834</v>
      </c>
      <c r="C53" s="25">
        <v>45834</v>
      </c>
      <c r="D53" s="5">
        <f>NETWORKDAYS(B53,C53,Table13[DATE 2025])</f>
        <v>1</v>
      </c>
    </row>
    <row r="54" spans="1:4" ht="20.100000000000001" customHeight="1" x14ac:dyDescent="0.25">
      <c r="A54" s="14" t="s">
        <v>61</v>
      </c>
      <c r="B54" s="24">
        <v>45834</v>
      </c>
      <c r="C54" s="25">
        <v>45834</v>
      </c>
      <c r="D54" s="5">
        <f>NETWORKDAYS(B54,C54,Table13[DATE 2025])</f>
        <v>1</v>
      </c>
    </row>
    <row r="55" spans="1:4" ht="20.100000000000001" customHeight="1" x14ac:dyDescent="0.25">
      <c r="A55" s="14" t="s">
        <v>62</v>
      </c>
      <c r="B55" s="24">
        <v>45834</v>
      </c>
      <c r="C55" s="25">
        <v>45834</v>
      </c>
      <c r="D55" s="5">
        <f>NETWORKDAYS(B55,C55,Table13[DATE 2025])</f>
        <v>1</v>
      </c>
    </row>
    <row r="56" spans="1:4" ht="20.100000000000001" customHeight="1" x14ac:dyDescent="0.25">
      <c r="A56" s="14" t="s">
        <v>63</v>
      </c>
      <c r="B56" s="24">
        <v>45834</v>
      </c>
      <c r="C56" s="25">
        <v>45834</v>
      </c>
      <c r="D56" s="5">
        <f>NETWORKDAYS(B56,C56,Table13[DATE 2025])</f>
        <v>1</v>
      </c>
    </row>
    <row r="57" spans="1:4" ht="20.100000000000001" customHeight="1" x14ac:dyDescent="0.25">
      <c r="A57" s="14" t="s">
        <v>64</v>
      </c>
      <c r="B57" s="24">
        <v>45834</v>
      </c>
      <c r="C57" s="25">
        <v>45834</v>
      </c>
      <c r="D57" s="5">
        <f>NETWORKDAYS(B57,C57,Table13[DATE 2025])</f>
        <v>1</v>
      </c>
    </row>
    <row r="58" spans="1:4" ht="20.100000000000001" customHeight="1" x14ac:dyDescent="0.25">
      <c r="A58" s="14" t="s">
        <v>65</v>
      </c>
      <c r="B58" s="24">
        <v>45835</v>
      </c>
      <c r="C58" s="25">
        <v>45835</v>
      </c>
      <c r="D58" s="5">
        <f>NETWORKDAYS(B58,C58,Table13[DATE 2025])</f>
        <v>1</v>
      </c>
    </row>
    <row r="59" spans="1:4" ht="20.100000000000001" customHeight="1" x14ac:dyDescent="0.25">
      <c r="A59" s="14" t="s">
        <v>66</v>
      </c>
      <c r="B59" s="24">
        <v>45835</v>
      </c>
      <c r="C59" s="25">
        <v>45835</v>
      </c>
      <c r="D59" s="5">
        <f>NETWORKDAYS(B59,C59,Table13[DATE 2025])</f>
        <v>1</v>
      </c>
    </row>
    <row r="60" spans="1:4" ht="20.100000000000001" customHeight="1" x14ac:dyDescent="0.25">
      <c r="A60" s="14" t="s">
        <v>67</v>
      </c>
      <c r="B60" s="24">
        <v>45838</v>
      </c>
      <c r="C60" s="25">
        <v>45838</v>
      </c>
      <c r="D60" s="5">
        <f>NETWORKDAYS(B60,C60,Table13[DATE 2025])</f>
        <v>1</v>
      </c>
    </row>
    <row r="61" spans="1:4" ht="20.100000000000001" customHeight="1" x14ac:dyDescent="0.25">
      <c r="A61" s="14" t="s">
        <v>68</v>
      </c>
      <c r="B61" s="24">
        <v>45838</v>
      </c>
      <c r="C61" s="25">
        <v>45838</v>
      </c>
      <c r="D61" s="5">
        <f>NETWORKDAYS(B61,C61,Table13[DATE 2025])</f>
        <v>1</v>
      </c>
    </row>
    <row r="62" spans="1:4" ht="20.100000000000001" customHeight="1" x14ac:dyDescent="0.25">
      <c r="A62" s="14" t="s">
        <v>69</v>
      </c>
      <c r="B62" s="24">
        <v>45838</v>
      </c>
      <c r="C62" s="25">
        <v>45838</v>
      </c>
      <c r="D62" s="5">
        <f>NETWORKDAYS(B62,C62,Table13[DATE 2025])</f>
        <v>1</v>
      </c>
    </row>
    <row r="63" spans="1:4" ht="20.100000000000001" customHeight="1" x14ac:dyDescent="0.25">
      <c r="A63" s="14" t="s">
        <v>70</v>
      </c>
      <c r="B63" s="24">
        <v>45838</v>
      </c>
      <c r="C63" s="25">
        <v>45838</v>
      </c>
      <c r="D63" s="5">
        <f>NETWORKDAYS(B63,C63,Table13[DATE 2025])</f>
        <v>1</v>
      </c>
    </row>
  </sheetData>
  <autoFilter ref="A1:D1" xr:uid="{00000000-0009-0000-0000-000004000000}">
    <sortState xmlns:xlrd2="http://schemas.microsoft.com/office/spreadsheetml/2017/richdata2" ref="A2:D63">
      <sortCondition ref="B1"/>
    </sortState>
  </autoFilter>
  <phoneticPr fontId="6" type="noConversion"/>
  <dataValidations count="1">
    <dataValidation type="date" allowBlank="1" showInputMessage="1" showErrorMessage="1" sqref="B42:B63" xr:uid="{B524527B-A396-4A49-BA9C-F9EDCC363E9E}">
      <formula1>45292</formula1>
      <formula2>401769</formula2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3E60-8329-4AFD-9BEB-5E0D626D3D4E}">
  <dimension ref="A1:G53"/>
  <sheetViews>
    <sheetView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45839</v>
      </c>
      <c r="C2" s="16">
        <v>45839</v>
      </c>
      <c r="D2" s="5">
        <f>NETWORKDAYS(B2,C2,Table13[DATE 2025])</f>
        <v>1</v>
      </c>
    </row>
    <row r="3" spans="1:5" ht="20.100000000000001" customHeight="1" x14ac:dyDescent="0.25">
      <c r="A3" s="14" t="s">
        <v>6</v>
      </c>
      <c r="B3" s="16">
        <v>45839</v>
      </c>
      <c r="C3" s="16">
        <v>45839</v>
      </c>
      <c r="D3" s="5">
        <f>NETWORKDAYS(B3,C3,Table13[DATE 2025])</f>
        <v>1</v>
      </c>
    </row>
    <row r="4" spans="1:5" ht="20.100000000000001" customHeight="1" x14ac:dyDescent="0.25">
      <c r="A4" s="14" t="s">
        <v>7</v>
      </c>
      <c r="B4" s="16">
        <v>45839</v>
      </c>
      <c r="C4" s="16">
        <v>45839</v>
      </c>
      <c r="D4" s="5">
        <f>NETWORKDAYS(B4,C4,Table13[DATE 2025])</f>
        <v>1</v>
      </c>
      <c r="E4" s="15"/>
    </row>
    <row r="5" spans="1:5" ht="20.100000000000001" customHeight="1" x14ac:dyDescent="0.25">
      <c r="A5" s="14" t="s">
        <v>8</v>
      </c>
      <c r="B5" s="16">
        <v>45839</v>
      </c>
      <c r="C5" s="16">
        <v>45839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45839</v>
      </c>
      <c r="C6" s="16">
        <v>45840</v>
      </c>
      <c r="D6" s="5">
        <f>NETWORKDAYS(B6,C6,Table13[DATE 2025])</f>
        <v>2</v>
      </c>
    </row>
    <row r="7" spans="1:5" ht="20.100000000000001" customHeight="1" x14ac:dyDescent="0.25">
      <c r="A7" s="14" t="s">
        <v>10</v>
      </c>
      <c r="B7" s="16">
        <v>45840</v>
      </c>
      <c r="C7" s="16">
        <v>45840</v>
      </c>
      <c r="D7" s="5">
        <f>NETWORKDAYS(B7,C7,Table13[DATE 2025])</f>
        <v>1</v>
      </c>
    </row>
    <row r="8" spans="1:5" ht="20.100000000000001" customHeight="1" x14ac:dyDescent="0.25">
      <c r="A8" s="14" t="s">
        <v>11</v>
      </c>
      <c r="B8" s="16">
        <v>45840</v>
      </c>
      <c r="C8" s="16">
        <v>45840</v>
      </c>
      <c r="D8" s="5">
        <f>NETWORKDAYS(B8,C8,Table13[DATE 2025])</f>
        <v>1</v>
      </c>
    </row>
    <row r="9" spans="1:5" ht="20.100000000000001" customHeight="1" x14ac:dyDescent="0.25">
      <c r="A9" s="14" t="s">
        <v>12</v>
      </c>
      <c r="B9" s="16">
        <v>45840</v>
      </c>
      <c r="C9" s="16">
        <v>45840</v>
      </c>
      <c r="D9" s="5">
        <f>NETWORKDAYS(B9,C9,Table13[DATE 2025])</f>
        <v>1</v>
      </c>
    </row>
    <row r="10" spans="1:5" ht="20.100000000000001" customHeight="1" x14ac:dyDescent="0.25">
      <c r="A10" s="14" t="s">
        <v>13</v>
      </c>
      <c r="B10" s="16">
        <v>45841</v>
      </c>
      <c r="C10" s="16">
        <v>45841</v>
      </c>
      <c r="D10" s="5">
        <f>NETWORKDAYS(B10,C10,Table13[DATE 2025])</f>
        <v>1</v>
      </c>
    </row>
    <row r="11" spans="1:5" ht="20.100000000000001" customHeight="1" x14ac:dyDescent="0.25">
      <c r="A11" s="14" t="s">
        <v>14</v>
      </c>
      <c r="B11" s="16">
        <v>45841</v>
      </c>
      <c r="C11" s="16">
        <v>45841</v>
      </c>
      <c r="D11" s="5">
        <f>NETWORKDAYS(B11,C11,Table13[DATE 2025])</f>
        <v>1</v>
      </c>
    </row>
    <row r="12" spans="1:5" ht="20.100000000000001" customHeight="1" x14ac:dyDescent="0.25">
      <c r="A12" s="14" t="s">
        <v>15</v>
      </c>
      <c r="B12" s="16">
        <v>45841</v>
      </c>
      <c r="C12" s="16">
        <v>45841</v>
      </c>
      <c r="D12" s="5">
        <f>NETWORKDAYS(B12,C12,Table13[DATE 2025])</f>
        <v>1</v>
      </c>
    </row>
    <row r="13" spans="1:5" ht="20.100000000000001" customHeight="1" x14ac:dyDescent="0.25">
      <c r="A13" s="14" t="s">
        <v>16</v>
      </c>
      <c r="B13" s="16">
        <v>45841</v>
      </c>
      <c r="C13" s="16">
        <v>45841</v>
      </c>
      <c r="D13" s="5">
        <f>NETWORKDAYS(B13,C13,Table13[DATE 2025])</f>
        <v>1</v>
      </c>
    </row>
    <row r="14" spans="1:5" ht="20.100000000000001" customHeight="1" x14ac:dyDescent="0.25">
      <c r="A14" s="14" t="s">
        <v>17</v>
      </c>
      <c r="B14" s="16">
        <v>45841</v>
      </c>
      <c r="C14" s="16">
        <v>45841</v>
      </c>
      <c r="D14" s="5">
        <f>NETWORKDAYS(B14,C14,Table13[DATE 2025])</f>
        <v>1</v>
      </c>
    </row>
    <row r="15" spans="1:5" ht="20.100000000000001" customHeight="1" x14ac:dyDescent="0.25">
      <c r="A15" s="14" t="s">
        <v>18</v>
      </c>
      <c r="B15" s="16">
        <v>45842</v>
      </c>
      <c r="C15" s="16">
        <v>45842</v>
      </c>
      <c r="D15" s="5">
        <f>NETWORKDAYS(B15,C15,Table13[DATE 2025])</f>
        <v>1</v>
      </c>
    </row>
    <row r="16" spans="1:5" ht="20.100000000000001" customHeight="1" thickBot="1" x14ac:dyDescent="0.3">
      <c r="A16" s="14" t="s">
        <v>19</v>
      </c>
      <c r="B16" s="16">
        <v>45842</v>
      </c>
      <c r="C16" s="16">
        <v>45842</v>
      </c>
      <c r="D16" s="5">
        <f>NETWORKDAYS(B16,C16,Table13[DATE 2025])</f>
        <v>1</v>
      </c>
    </row>
    <row r="17" spans="1:7" ht="20.100000000000001" customHeight="1" x14ac:dyDescent="0.25">
      <c r="A17" s="14" t="s">
        <v>20</v>
      </c>
      <c r="B17" s="16">
        <v>45842</v>
      </c>
      <c r="C17" s="16">
        <v>45848</v>
      </c>
      <c r="D17" s="5">
        <f>NETWORKDAYS(B17,C17,Table13[DATE 2025])</f>
        <v>5</v>
      </c>
      <c r="F17" s="6" t="s">
        <v>71</v>
      </c>
      <c r="G17" s="7">
        <f>62+580</f>
        <v>642</v>
      </c>
    </row>
    <row r="18" spans="1:7" ht="20.100000000000001" customHeight="1" thickBot="1" x14ac:dyDescent="0.3">
      <c r="A18" s="14" t="s">
        <v>21</v>
      </c>
      <c r="B18" s="16">
        <v>45847</v>
      </c>
      <c r="C18" s="16">
        <v>45847</v>
      </c>
      <c r="D18" s="5">
        <f>NETWORKDAYS(B18,C18,Table13[DATE 2025])</f>
        <v>1</v>
      </c>
      <c r="F18" s="8" t="s">
        <v>22</v>
      </c>
      <c r="G18" s="9">
        <f>COUNTA(A:A)-1</f>
        <v>52</v>
      </c>
    </row>
    <row r="19" spans="1:7" ht="20.100000000000001" customHeight="1" thickBot="1" x14ac:dyDescent="0.3">
      <c r="A19" s="14" t="s">
        <v>23</v>
      </c>
      <c r="B19" s="16">
        <v>45847</v>
      </c>
      <c r="C19" s="16">
        <v>45847</v>
      </c>
      <c r="D19" s="5">
        <f>NETWORKDAYS(B19,C19,Table13[DATE 2025])</f>
        <v>1</v>
      </c>
    </row>
    <row r="20" spans="1:7" ht="20.100000000000001" customHeight="1" x14ac:dyDescent="0.25">
      <c r="A20" s="14" t="s">
        <v>24</v>
      </c>
      <c r="B20" s="16">
        <v>45847</v>
      </c>
      <c r="C20" s="16">
        <v>45847</v>
      </c>
      <c r="D20" s="5">
        <f>NETWORKDAYS(B20,C20,Table13[DATE 2025])</f>
        <v>1</v>
      </c>
      <c r="F20" s="10" t="s">
        <v>25</v>
      </c>
      <c r="G20" s="7">
        <f>IF(COUNT(D:D)=COUNTIFS(D:D,"&lt;=7"), COUNTIFS(D:D, "&lt;=7"), 0)</f>
        <v>52</v>
      </c>
    </row>
    <row r="21" spans="1:7" ht="20.100000000000001" customHeight="1" x14ac:dyDescent="0.25">
      <c r="A21" s="14" t="s">
        <v>26</v>
      </c>
      <c r="B21" s="16">
        <v>45848</v>
      </c>
      <c r="C21" s="16">
        <v>45848</v>
      </c>
      <c r="D21" s="5">
        <f>NETWORKDAYS(B21,C21,Table13[DATE 2025])</f>
        <v>1</v>
      </c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28</v>
      </c>
      <c r="B22" s="16">
        <v>45848</v>
      </c>
      <c r="C22" s="16">
        <v>45848</v>
      </c>
      <c r="D22" s="5">
        <f>NETWORKDAYS(B22,C22,Table13[DATE 2025])</f>
        <v>1</v>
      </c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30</v>
      </c>
      <c r="B23" s="16">
        <v>45848</v>
      </c>
      <c r="C23" s="16">
        <v>45848</v>
      </c>
      <c r="D23" s="5">
        <f>NETWORKDAYS(B23,C23,Table13[DATE 2025])</f>
        <v>1</v>
      </c>
    </row>
    <row r="24" spans="1:7" ht="20.100000000000001" customHeight="1" x14ac:dyDescent="0.25">
      <c r="A24" s="14" t="s">
        <v>31</v>
      </c>
      <c r="B24" s="16">
        <v>45849</v>
      </c>
      <c r="C24" s="16">
        <v>45849</v>
      </c>
      <c r="D24" s="5">
        <f>NETWORKDAYS(B24,C24,Table13[DATE 2025])</f>
        <v>1</v>
      </c>
      <c r="F24" s="28" t="s">
        <v>72</v>
      </c>
    </row>
    <row r="25" spans="1:7" ht="20.100000000000001" customHeight="1" x14ac:dyDescent="0.25">
      <c r="A25" s="14" t="s">
        <v>32</v>
      </c>
      <c r="B25" s="16">
        <v>45849</v>
      </c>
      <c r="C25" s="16">
        <v>45849</v>
      </c>
      <c r="D25" s="5">
        <f>NETWORKDAYS(B25,C25,Table13[DATE 2025])</f>
        <v>1</v>
      </c>
    </row>
    <row r="26" spans="1:7" ht="20.100000000000001" customHeight="1" x14ac:dyDescent="0.25">
      <c r="A26" s="14" t="s">
        <v>33</v>
      </c>
      <c r="B26" s="16">
        <v>45849</v>
      </c>
      <c r="C26" s="16">
        <v>45849</v>
      </c>
      <c r="D26" s="5">
        <f>NETWORKDAYS(B26,C26,Table13[DATE 2025])</f>
        <v>1</v>
      </c>
    </row>
    <row r="27" spans="1:7" ht="20.100000000000001" customHeight="1" x14ac:dyDescent="0.25">
      <c r="A27" s="14" t="s">
        <v>34</v>
      </c>
      <c r="B27" s="16">
        <v>45849</v>
      </c>
      <c r="C27" s="16">
        <v>45849</v>
      </c>
      <c r="D27" s="5">
        <f>NETWORKDAYS(B27,C27,Table13[DATE 2025])</f>
        <v>1</v>
      </c>
    </row>
    <row r="28" spans="1:7" ht="20.100000000000001" customHeight="1" x14ac:dyDescent="0.25">
      <c r="A28" s="14" t="s">
        <v>35</v>
      </c>
      <c r="B28" s="16">
        <v>45852</v>
      </c>
      <c r="C28" s="16">
        <v>45852</v>
      </c>
      <c r="D28" s="5">
        <f>NETWORKDAYS(B28,C28,Table13[DATE 2025])</f>
        <v>1</v>
      </c>
    </row>
    <row r="29" spans="1:7" ht="20.100000000000001" customHeight="1" x14ac:dyDescent="0.25">
      <c r="A29" s="14" t="s">
        <v>36</v>
      </c>
      <c r="B29" s="16">
        <v>45852</v>
      </c>
      <c r="C29" s="16">
        <v>45852</v>
      </c>
      <c r="D29" s="5">
        <f>NETWORKDAYS(B29,C29,Table13[DATE 2025])</f>
        <v>1</v>
      </c>
    </row>
    <row r="30" spans="1:7" ht="20.100000000000001" customHeight="1" x14ac:dyDescent="0.25">
      <c r="A30" s="14" t="s">
        <v>37</v>
      </c>
      <c r="B30" s="16">
        <v>45852</v>
      </c>
      <c r="C30" s="16">
        <v>45852</v>
      </c>
      <c r="D30" s="5">
        <f>NETWORKDAYS(B30,C30,Table13[DATE 2025])</f>
        <v>1</v>
      </c>
    </row>
    <row r="31" spans="1:7" ht="20.100000000000001" customHeight="1" x14ac:dyDescent="0.25">
      <c r="A31" s="14" t="s">
        <v>38</v>
      </c>
      <c r="B31" s="16">
        <v>45854</v>
      </c>
      <c r="C31" s="16">
        <v>45854</v>
      </c>
      <c r="D31" s="5">
        <f>NETWORKDAYS(B31,C31,Table13[DATE 2025])</f>
        <v>1</v>
      </c>
    </row>
    <row r="32" spans="1:7" ht="20.100000000000001" customHeight="1" x14ac:dyDescent="0.25">
      <c r="A32" s="14" t="s">
        <v>39</v>
      </c>
      <c r="B32" s="16">
        <v>45854</v>
      </c>
      <c r="C32" s="16">
        <v>45854</v>
      </c>
      <c r="D32" s="5">
        <f>NETWORKDAYS(B32,C32,Table13[DATE 2025])</f>
        <v>1</v>
      </c>
    </row>
    <row r="33" spans="1:4" ht="20.100000000000001" customHeight="1" x14ac:dyDescent="0.25">
      <c r="A33" s="14" t="s">
        <v>40</v>
      </c>
      <c r="B33" s="16">
        <v>45855</v>
      </c>
      <c r="C33" s="16">
        <v>45855</v>
      </c>
      <c r="D33" s="5">
        <f>NETWORKDAYS(B33,C33,Table13[DATE 2025])</f>
        <v>1</v>
      </c>
    </row>
    <row r="34" spans="1:4" ht="20.100000000000001" customHeight="1" x14ac:dyDescent="0.25">
      <c r="A34" s="14" t="s">
        <v>41</v>
      </c>
      <c r="B34" s="16">
        <v>45855</v>
      </c>
      <c r="C34" s="16">
        <v>45855</v>
      </c>
      <c r="D34" s="5">
        <f>NETWORKDAYS(B34,C34,Table13[DATE 2025])</f>
        <v>1</v>
      </c>
    </row>
    <row r="35" spans="1:4" ht="20.100000000000001" customHeight="1" x14ac:dyDescent="0.25">
      <c r="A35" s="14" t="s">
        <v>42</v>
      </c>
      <c r="B35" s="16">
        <v>45855</v>
      </c>
      <c r="C35" s="16">
        <v>45855</v>
      </c>
      <c r="D35" s="5">
        <f>NETWORKDAYS(B35,C35,Table13[DATE 2025])</f>
        <v>1</v>
      </c>
    </row>
    <row r="36" spans="1:4" ht="20.100000000000001" customHeight="1" x14ac:dyDescent="0.25">
      <c r="A36" s="14" t="s">
        <v>43</v>
      </c>
      <c r="B36" s="16">
        <v>45855</v>
      </c>
      <c r="C36" s="16">
        <v>45855</v>
      </c>
      <c r="D36" s="5">
        <f>NETWORKDAYS(B36,C36,Table13[DATE 2025])</f>
        <v>1</v>
      </c>
    </row>
    <row r="37" spans="1:4" ht="20.100000000000001" customHeight="1" x14ac:dyDescent="0.25">
      <c r="A37" s="14" t="s">
        <v>44</v>
      </c>
      <c r="B37" s="16">
        <v>45856</v>
      </c>
      <c r="C37" s="16">
        <v>45856</v>
      </c>
      <c r="D37" s="5">
        <f>NETWORKDAYS(B37,C37,Table13[DATE 2025])</f>
        <v>1</v>
      </c>
    </row>
    <row r="38" spans="1:4" ht="20.100000000000001" customHeight="1" x14ac:dyDescent="0.25">
      <c r="A38" s="14" t="s">
        <v>45</v>
      </c>
      <c r="B38" s="16">
        <v>45859</v>
      </c>
      <c r="C38" s="16">
        <v>45859</v>
      </c>
      <c r="D38" s="5">
        <f>NETWORKDAYS(B38,C38,Table13[DATE 2025])</f>
        <v>1</v>
      </c>
    </row>
    <row r="39" spans="1:4" ht="20.100000000000001" customHeight="1" x14ac:dyDescent="0.25">
      <c r="A39" s="14" t="s">
        <v>46</v>
      </c>
      <c r="B39" s="16">
        <v>45860</v>
      </c>
      <c r="C39" s="16">
        <v>45860</v>
      </c>
      <c r="D39" s="5">
        <f>NETWORKDAYS(B39,C39,Table13[DATE 2025])</f>
        <v>1</v>
      </c>
    </row>
    <row r="40" spans="1:4" ht="20.100000000000001" customHeight="1" x14ac:dyDescent="0.25">
      <c r="A40" s="14" t="s">
        <v>47</v>
      </c>
      <c r="B40" s="16">
        <v>45862</v>
      </c>
      <c r="C40" s="16">
        <v>45862</v>
      </c>
      <c r="D40" s="5">
        <f>NETWORKDAYS(B40,C40,Table13[DATE 2025])</f>
        <v>1</v>
      </c>
    </row>
    <row r="41" spans="1:4" ht="20.100000000000001" customHeight="1" x14ac:dyDescent="0.25">
      <c r="A41" s="14" t="s">
        <v>48</v>
      </c>
      <c r="B41" s="16">
        <v>45862</v>
      </c>
      <c r="C41" s="16">
        <v>45862</v>
      </c>
      <c r="D41" s="5">
        <f>NETWORKDAYS(B41,C41,Table13[DATE 2025])</f>
        <v>1</v>
      </c>
    </row>
    <row r="42" spans="1:4" ht="20.100000000000001" customHeight="1" x14ac:dyDescent="0.25">
      <c r="A42" s="14" t="s">
        <v>49</v>
      </c>
      <c r="B42" s="16">
        <v>45862</v>
      </c>
      <c r="C42" s="16">
        <v>45862</v>
      </c>
      <c r="D42" s="5">
        <f>NETWORKDAYS(B42,C42,Table13[DATE 2025])</f>
        <v>1</v>
      </c>
    </row>
    <row r="43" spans="1:4" ht="20.100000000000001" customHeight="1" x14ac:dyDescent="0.25">
      <c r="A43" s="14" t="s">
        <v>50</v>
      </c>
      <c r="B43" s="16">
        <v>45862</v>
      </c>
      <c r="C43" s="16">
        <v>45862</v>
      </c>
      <c r="D43" s="5">
        <f>NETWORKDAYS(B43,C43,Table13[DATE 2025])</f>
        <v>1</v>
      </c>
    </row>
    <row r="44" spans="1:4" ht="20.100000000000001" customHeight="1" x14ac:dyDescent="0.25">
      <c r="A44" s="14" t="s">
        <v>51</v>
      </c>
      <c r="B44" s="16">
        <v>45863</v>
      </c>
      <c r="C44" s="16">
        <v>45863</v>
      </c>
      <c r="D44" s="5">
        <f>NETWORKDAYS(B44,C44,Table13[DATE 2025])</f>
        <v>1</v>
      </c>
    </row>
    <row r="45" spans="1:4" ht="20.100000000000001" customHeight="1" x14ac:dyDescent="0.25">
      <c r="A45" s="14" t="s">
        <v>52</v>
      </c>
      <c r="B45" s="16">
        <v>45863</v>
      </c>
      <c r="C45" s="16">
        <v>45863</v>
      </c>
      <c r="D45" s="5">
        <f>NETWORKDAYS(B45,C45,Table13[DATE 2025])</f>
        <v>1</v>
      </c>
    </row>
    <row r="46" spans="1:4" ht="20.100000000000001" customHeight="1" x14ac:dyDescent="0.25">
      <c r="A46" s="14" t="s">
        <v>53</v>
      </c>
      <c r="B46" s="16">
        <v>45863</v>
      </c>
      <c r="C46" s="16">
        <v>45863</v>
      </c>
      <c r="D46" s="5">
        <f>NETWORKDAYS(B46,C46,Table13[DATE 2025])</f>
        <v>1</v>
      </c>
    </row>
    <row r="47" spans="1:4" ht="20.100000000000001" customHeight="1" x14ac:dyDescent="0.25">
      <c r="A47" s="14" t="s">
        <v>54</v>
      </c>
      <c r="B47" s="16">
        <v>45866</v>
      </c>
      <c r="C47" s="16">
        <v>45866</v>
      </c>
      <c r="D47" s="5">
        <f>NETWORKDAYS(B47,C47,Table13[DATE 2025])</f>
        <v>1</v>
      </c>
    </row>
    <row r="48" spans="1:4" ht="20.100000000000001" customHeight="1" x14ac:dyDescent="0.25">
      <c r="A48" s="14" t="s">
        <v>55</v>
      </c>
      <c r="B48" s="16">
        <v>45866</v>
      </c>
      <c r="C48" s="16">
        <v>45866</v>
      </c>
      <c r="D48" s="5">
        <f>NETWORKDAYS(B48,C48,Table13[DATE 2025])</f>
        <v>1</v>
      </c>
    </row>
    <row r="49" spans="1:4" ht="20.100000000000001" customHeight="1" x14ac:dyDescent="0.25">
      <c r="A49" s="14" t="s">
        <v>56</v>
      </c>
      <c r="B49" s="16">
        <v>45866</v>
      </c>
      <c r="C49" s="16">
        <v>45866</v>
      </c>
      <c r="D49" s="5">
        <f>NETWORKDAYS(B49,C49,Table13[DATE 2025])</f>
        <v>1</v>
      </c>
    </row>
    <row r="50" spans="1:4" ht="20.100000000000001" customHeight="1" x14ac:dyDescent="0.25">
      <c r="A50" s="14" t="s">
        <v>57</v>
      </c>
      <c r="B50" s="16">
        <v>45867</v>
      </c>
      <c r="C50" s="16">
        <v>45867</v>
      </c>
      <c r="D50" s="5">
        <f>NETWORKDAYS(B50,C50,Table13[DATE 2025])</f>
        <v>1</v>
      </c>
    </row>
    <row r="51" spans="1:4" ht="20.100000000000001" customHeight="1" x14ac:dyDescent="0.25">
      <c r="A51" s="14" t="s">
        <v>58</v>
      </c>
      <c r="B51" s="16">
        <v>45867</v>
      </c>
      <c r="C51" s="16">
        <v>45867</v>
      </c>
      <c r="D51" s="5">
        <f>NETWORKDAYS(B51,C51,Table13[DATE 2025])</f>
        <v>1</v>
      </c>
    </row>
    <row r="52" spans="1:4" ht="20.100000000000001" customHeight="1" x14ac:dyDescent="0.25">
      <c r="A52" s="14" t="s">
        <v>59</v>
      </c>
      <c r="B52" s="16">
        <v>45867</v>
      </c>
      <c r="C52" s="16">
        <v>45867</v>
      </c>
      <c r="D52" s="5">
        <f>NETWORKDAYS(B52,C52,Table13[DATE 2025])</f>
        <v>1</v>
      </c>
    </row>
    <row r="53" spans="1:4" ht="20.100000000000001" customHeight="1" x14ac:dyDescent="0.25">
      <c r="A53" s="14" t="s">
        <v>60</v>
      </c>
      <c r="B53" s="26">
        <v>45868</v>
      </c>
      <c r="C53" s="27">
        <v>45868</v>
      </c>
      <c r="D53" s="5">
        <f>NETWORKDAYS(B53,C53,Table13[DATE 2025])</f>
        <v>1</v>
      </c>
    </row>
  </sheetData>
  <autoFilter ref="A1:D1" xr:uid="{00000000-0009-0000-0000-000004000000}">
    <sortState xmlns:xlrd2="http://schemas.microsoft.com/office/spreadsheetml/2017/richdata2" ref="A2:D53">
      <sortCondition ref="B1"/>
    </sortState>
  </autoFilter>
  <phoneticPr fontId="6" type="noConversion"/>
  <dataValidations count="1">
    <dataValidation type="date" allowBlank="1" showInputMessage="1" showErrorMessage="1" sqref="B2:B19 B21:B22" xr:uid="{57FE1D08-6030-43FD-8EE1-3D685266DDDC}">
      <formula1>45292</formula1>
      <formula2>401769</formula2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E5CB-64FC-4D92-B5E0-73C4B1053D1D}">
  <dimension ref="A1:G57"/>
  <sheetViews>
    <sheetView tabSelected="1" zoomScale="85" zoomScaleNormal="85" workbookViewId="0">
      <selection activeCell="F17" sqref="F17"/>
    </sheetView>
  </sheetViews>
  <sheetFormatPr defaultColWidth="9.140625" defaultRowHeight="20.100000000000001" customHeight="1" x14ac:dyDescent="0.25"/>
  <cols>
    <col min="1" max="2" width="25.7109375" style="4" customWidth="1"/>
    <col min="3" max="3" width="25.7109375" style="13" customWidth="1"/>
    <col min="4" max="4" width="25.7109375" style="4" customWidth="1"/>
    <col min="5" max="5" width="9.140625" style="4"/>
    <col min="6" max="7" width="30.7109375" style="4" customWidth="1"/>
    <col min="8" max="16384" width="9.140625" style="4"/>
  </cols>
  <sheetData>
    <row r="1" spans="1:5" ht="20.100000000000001" customHeight="1" x14ac:dyDescent="0.25">
      <c r="A1" s="3" t="s">
        <v>1</v>
      </c>
      <c r="B1" s="3" t="s">
        <v>2</v>
      </c>
      <c r="C1" s="3" t="s">
        <v>3</v>
      </c>
      <c r="D1" s="21" t="s">
        <v>4</v>
      </c>
    </row>
    <row r="2" spans="1:5" ht="20.100000000000001" customHeight="1" x14ac:dyDescent="0.25">
      <c r="A2" s="14" t="s">
        <v>5</v>
      </c>
      <c r="B2" s="16">
        <v>45870</v>
      </c>
      <c r="C2" s="16">
        <v>45870</v>
      </c>
      <c r="D2" s="5">
        <f>NETWORKDAYS(B2,C2,Table13[DATE 2025])</f>
        <v>1</v>
      </c>
    </row>
    <row r="3" spans="1:5" ht="20.100000000000001" customHeight="1" x14ac:dyDescent="0.25">
      <c r="A3" s="14" t="s">
        <v>6</v>
      </c>
      <c r="B3" s="16">
        <v>45870</v>
      </c>
      <c r="C3" s="16">
        <v>45870</v>
      </c>
      <c r="D3" s="5">
        <f>NETWORKDAYS(B3,C3,Table13[DATE 2025])</f>
        <v>1</v>
      </c>
    </row>
    <row r="4" spans="1:5" ht="20.100000000000001" customHeight="1" x14ac:dyDescent="0.25">
      <c r="A4" s="14" t="s">
        <v>7</v>
      </c>
      <c r="B4" s="16">
        <v>45873</v>
      </c>
      <c r="C4" s="16">
        <v>45873</v>
      </c>
      <c r="D4" s="5">
        <f>NETWORKDAYS(B4,C4,Table13[DATE 2025])</f>
        <v>1</v>
      </c>
      <c r="E4" s="15"/>
    </row>
    <row r="5" spans="1:5" ht="20.100000000000001" customHeight="1" x14ac:dyDescent="0.25">
      <c r="A5" s="14" t="s">
        <v>8</v>
      </c>
      <c r="B5" s="16">
        <v>45873</v>
      </c>
      <c r="C5" s="16">
        <v>45873</v>
      </c>
      <c r="D5" s="5">
        <f>NETWORKDAYS(B5,C5,Table13[DATE 2025])</f>
        <v>1</v>
      </c>
    </row>
    <row r="6" spans="1:5" ht="20.100000000000001" customHeight="1" x14ac:dyDescent="0.25">
      <c r="A6" s="14" t="s">
        <v>9</v>
      </c>
      <c r="B6" s="16">
        <v>45874</v>
      </c>
      <c r="C6" s="16">
        <v>45874</v>
      </c>
      <c r="D6" s="5">
        <f>NETWORKDAYS(B6,C6,Table13[DATE 2025])</f>
        <v>1</v>
      </c>
    </row>
    <row r="7" spans="1:5" ht="20.100000000000001" customHeight="1" x14ac:dyDescent="0.25">
      <c r="A7" s="14" t="s">
        <v>10</v>
      </c>
      <c r="B7" s="16">
        <v>45874</v>
      </c>
      <c r="C7" s="16">
        <v>45874</v>
      </c>
      <c r="D7" s="5">
        <f>NETWORKDAYS(B7,C7,Table13[DATE 2025])</f>
        <v>1</v>
      </c>
    </row>
    <row r="8" spans="1:5" ht="20.100000000000001" customHeight="1" x14ac:dyDescent="0.25">
      <c r="A8" s="14" t="s">
        <v>11</v>
      </c>
      <c r="B8" s="16">
        <v>45874</v>
      </c>
      <c r="C8" s="16">
        <v>45874</v>
      </c>
      <c r="D8" s="5">
        <f>NETWORKDAYS(B8,C8,Table13[DATE 2025])</f>
        <v>1</v>
      </c>
    </row>
    <row r="9" spans="1:5" ht="20.100000000000001" customHeight="1" x14ac:dyDescent="0.25">
      <c r="A9" s="14" t="s">
        <v>12</v>
      </c>
      <c r="B9" s="16">
        <v>45875</v>
      </c>
      <c r="C9" s="16">
        <v>45875</v>
      </c>
      <c r="D9" s="5">
        <f>NETWORKDAYS(B9,C9,Table13[DATE 2025])</f>
        <v>1</v>
      </c>
    </row>
    <row r="10" spans="1:5" ht="20.100000000000001" customHeight="1" x14ac:dyDescent="0.25">
      <c r="A10" s="14" t="s">
        <v>13</v>
      </c>
      <c r="B10" s="16">
        <v>45875</v>
      </c>
      <c r="C10" s="16">
        <v>45875</v>
      </c>
      <c r="D10" s="5">
        <f>NETWORKDAYS(B10,C10,Table13[DATE 2025])</f>
        <v>1</v>
      </c>
    </row>
    <row r="11" spans="1:5" ht="20.100000000000001" customHeight="1" x14ac:dyDescent="0.25">
      <c r="A11" s="14" t="s">
        <v>14</v>
      </c>
      <c r="B11" s="16">
        <v>45880</v>
      </c>
      <c r="C11" s="16">
        <v>45880</v>
      </c>
      <c r="D11" s="5">
        <f>NETWORKDAYS(B11,C11,Table13[DATE 2025])</f>
        <v>1</v>
      </c>
    </row>
    <row r="12" spans="1:5" ht="20.100000000000001" customHeight="1" x14ac:dyDescent="0.25">
      <c r="A12" s="14" t="s">
        <v>15</v>
      </c>
      <c r="B12" s="16">
        <v>45880</v>
      </c>
      <c r="C12" s="16">
        <v>45880</v>
      </c>
      <c r="D12" s="5">
        <f>NETWORKDAYS(B12,C12,Table13[DATE 2025])</f>
        <v>1</v>
      </c>
    </row>
    <row r="13" spans="1:5" ht="20.100000000000001" customHeight="1" x14ac:dyDescent="0.25">
      <c r="A13" s="14" t="s">
        <v>16</v>
      </c>
      <c r="B13" s="16">
        <v>45881</v>
      </c>
      <c r="C13" s="16">
        <v>45881</v>
      </c>
      <c r="D13" s="5">
        <f>NETWORKDAYS(B13,C13,Table13[DATE 2025])</f>
        <v>1</v>
      </c>
    </row>
    <row r="14" spans="1:5" ht="20.100000000000001" customHeight="1" x14ac:dyDescent="0.25">
      <c r="A14" s="14" t="s">
        <v>17</v>
      </c>
      <c r="B14" s="16">
        <v>45881</v>
      </c>
      <c r="C14" s="16">
        <v>45881</v>
      </c>
      <c r="D14" s="5">
        <f>NETWORKDAYS(B14,C14,Table13[DATE 2025])</f>
        <v>1</v>
      </c>
    </row>
    <row r="15" spans="1:5" ht="20.100000000000001" customHeight="1" x14ac:dyDescent="0.25">
      <c r="A15" s="14" t="s">
        <v>18</v>
      </c>
      <c r="B15" s="16">
        <v>45881</v>
      </c>
      <c r="C15" s="16">
        <v>45881</v>
      </c>
      <c r="D15" s="5">
        <f>NETWORKDAYS(B15,C15,Table13[DATE 2025])</f>
        <v>1</v>
      </c>
    </row>
    <row r="16" spans="1:5" ht="20.100000000000001" customHeight="1" thickBot="1" x14ac:dyDescent="0.3">
      <c r="A16" s="14" t="s">
        <v>19</v>
      </c>
      <c r="B16" s="16">
        <v>45881</v>
      </c>
      <c r="C16" s="16">
        <v>45881</v>
      </c>
      <c r="D16" s="5">
        <f>NETWORKDAYS(B16,C16,Table13[DATE 2025])</f>
        <v>1</v>
      </c>
    </row>
    <row r="17" spans="1:7" ht="20.100000000000001" customHeight="1" x14ac:dyDescent="0.25">
      <c r="A17" s="14" t="s">
        <v>20</v>
      </c>
      <c r="B17" s="16">
        <v>45881</v>
      </c>
      <c r="C17" s="16">
        <v>45881</v>
      </c>
      <c r="D17" s="5">
        <f>NETWORKDAYS(B17,C17,Table13[DATE 2025])</f>
        <v>1</v>
      </c>
      <c r="F17" s="6" t="s">
        <v>71</v>
      </c>
      <c r="G17" s="7">
        <f>62+260</f>
        <v>322</v>
      </c>
    </row>
    <row r="18" spans="1:7" ht="20.100000000000001" customHeight="1" thickBot="1" x14ac:dyDescent="0.3">
      <c r="A18" s="14" t="s">
        <v>21</v>
      </c>
      <c r="B18" s="16">
        <v>45882</v>
      </c>
      <c r="C18" s="16">
        <v>45882</v>
      </c>
      <c r="D18" s="5">
        <f>NETWORKDAYS(B18,C18,Table13[DATE 2025])</f>
        <v>1</v>
      </c>
      <c r="F18" s="8" t="s">
        <v>22</v>
      </c>
      <c r="G18" s="9">
        <f>COUNTA(A:A)-1</f>
        <v>56</v>
      </c>
    </row>
    <row r="19" spans="1:7" ht="20.100000000000001" customHeight="1" thickBot="1" x14ac:dyDescent="0.3">
      <c r="A19" s="14" t="s">
        <v>23</v>
      </c>
      <c r="B19" s="16">
        <v>45882</v>
      </c>
      <c r="C19" s="16">
        <v>45883</v>
      </c>
      <c r="D19" s="5">
        <f>NETWORKDAYS(B19,C19,Table13[DATE 2025])</f>
        <v>2</v>
      </c>
    </row>
    <row r="20" spans="1:7" ht="20.100000000000001" customHeight="1" x14ac:dyDescent="0.25">
      <c r="A20" s="14" t="s">
        <v>24</v>
      </c>
      <c r="B20" s="16">
        <v>45882</v>
      </c>
      <c r="C20" s="16">
        <v>45882</v>
      </c>
      <c r="D20" s="5">
        <f>NETWORKDAYS(B20,C20,Table13[DATE 2025])</f>
        <v>1</v>
      </c>
      <c r="F20" s="10" t="s">
        <v>25</v>
      </c>
      <c r="G20" s="7">
        <f>IF(COUNT(D:D)=COUNTIFS(D:D,"&lt;=7"), COUNTIFS(D:D, "&lt;=7"), 0)</f>
        <v>56</v>
      </c>
    </row>
    <row r="21" spans="1:7" ht="20.100000000000001" customHeight="1" x14ac:dyDescent="0.25">
      <c r="A21" s="14" t="s">
        <v>26</v>
      </c>
      <c r="B21" s="16">
        <v>45883</v>
      </c>
      <c r="C21" s="16">
        <v>45883</v>
      </c>
      <c r="D21" s="5">
        <f>NETWORKDAYS(B21,C21,Table13[DATE 2025])</f>
        <v>1</v>
      </c>
      <c r="F21" s="11" t="s">
        <v>27</v>
      </c>
      <c r="G21" s="12">
        <f>IF(COUNT(D:D)=COUNTIFS(D:D,"&gt;7",D:D,"&lt;=14"), COUNTIFS(D:D,"&gt;7",D:D,"&lt;=14"), 0)</f>
        <v>0</v>
      </c>
    </row>
    <row r="22" spans="1:7" ht="20.100000000000001" customHeight="1" thickBot="1" x14ac:dyDescent="0.3">
      <c r="A22" s="14" t="s">
        <v>28</v>
      </c>
      <c r="B22" s="16">
        <v>45883</v>
      </c>
      <c r="C22" s="16">
        <v>45883</v>
      </c>
      <c r="D22" s="5">
        <f>NETWORKDAYS(B22,C22,Table13[DATE 2025])</f>
        <v>1</v>
      </c>
      <c r="F22" s="8" t="s">
        <v>29</v>
      </c>
      <c r="G22" s="9">
        <f>IF(COUNT(D:D)=COUNTIFS(D:D,"&gt;14"), COUNTIFS(D:D,"&gt;14"), 0)</f>
        <v>0</v>
      </c>
    </row>
    <row r="23" spans="1:7" ht="20.100000000000001" customHeight="1" x14ac:dyDescent="0.25">
      <c r="A23" s="14" t="s">
        <v>30</v>
      </c>
      <c r="B23" s="16">
        <v>45883</v>
      </c>
      <c r="C23" s="16">
        <v>45883</v>
      </c>
      <c r="D23" s="5">
        <f>NETWORKDAYS(B23,C23,Table13[DATE 2025])</f>
        <v>1</v>
      </c>
    </row>
    <row r="24" spans="1:7" ht="20.100000000000001" customHeight="1" x14ac:dyDescent="0.25">
      <c r="A24" s="14" t="s">
        <v>31</v>
      </c>
      <c r="B24" s="16">
        <v>45883</v>
      </c>
      <c r="C24" s="16">
        <v>45883</v>
      </c>
      <c r="D24" s="5">
        <f>NETWORKDAYS(B24,C24,Table13[DATE 2025])</f>
        <v>1</v>
      </c>
      <c r="F24" s="28" t="s">
        <v>72</v>
      </c>
    </row>
    <row r="25" spans="1:7" ht="20.100000000000001" customHeight="1" x14ac:dyDescent="0.25">
      <c r="A25" s="14" t="s">
        <v>32</v>
      </c>
      <c r="B25" s="16">
        <v>45887</v>
      </c>
      <c r="C25" s="16">
        <v>45887</v>
      </c>
      <c r="D25" s="5">
        <f>NETWORKDAYS(B25,C25,Table13[DATE 2025])</f>
        <v>1</v>
      </c>
    </row>
    <row r="26" spans="1:7" ht="20.100000000000001" customHeight="1" x14ac:dyDescent="0.25">
      <c r="A26" s="14" t="s">
        <v>33</v>
      </c>
      <c r="B26" s="16">
        <v>45888</v>
      </c>
      <c r="C26" s="16">
        <v>45888</v>
      </c>
      <c r="D26" s="5">
        <f>NETWORKDAYS(B26,C26,Table13[DATE 2025])</f>
        <v>1</v>
      </c>
    </row>
    <row r="27" spans="1:7" ht="20.100000000000001" customHeight="1" x14ac:dyDescent="0.25">
      <c r="A27" s="14" t="s">
        <v>34</v>
      </c>
      <c r="B27" s="16">
        <v>45889</v>
      </c>
      <c r="C27" s="16">
        <v>45889</v>
      </c>
      <c r="D27" s="5">
        <f>NETWORKDAYS(B27,C27,Table13[DATE 2025])</f>
        <v>1</v>
      </c>
    </row>
    <row r="28" spans="1:7" ht="20.100000000000001" customHeight="1" x14ac:dyDescent="0.25">
      <c r="A28" s="14" t="s">
        <v>35</v>
      </c>
      <c r="B28" s="16">
        <v>45890</v>
      </c>
      <c r="C28" s="16">
        <v>45890</v>
      </c>
      <c r="D28" s="5">
        <f>NETWORKDAYS(B28,C28,Table13[DATE 2025])</f>
        <v>1</v>
      </c>
    </row>
    <row r="29" spans="1:7" ht="20.100000000000001" customHeight="1" x14ac:dyDescent="0.25">
      <c r="A29" s="14" t="s">
        <v>36</v>
      </c>
      <c r="B29" s="16">
        <v>45883</v>
      </c>
      <c r="C29" s="16">
        <v>45890</v>
      </c>
      <c r="D29" s="5">
        <f>NETWORKDAYS(B29,C29,Table13[DATE 2025])</f>
        <v>5</v>
      </c>
    </row>
    <row r="30" spans="1:7" ht="20.100000000000001" customHeight="1" x14ac:dyDescent="0.25">
      <c r="A30" s="14" t="s">
        <v>37</v>
      </c>
      <c r="B30" s="16">
        <v>45890</v>
      </c>
      <c r="C30" s="16">
        <v>45890</v>
      </c>
      <c r="D30" s="5">
        <f>NETWORKDAYS(B30,C30,Table13[DATE 2025])</f>
        <v>1</v>
      </c>
    </row>
    <row r="31" spans="1:7" ht="20.100000000000001" customHeight="1" x14ac:dyDescent="0.25">
      <c r="A31" s="14" t="s">
        <v>38</v>
      </c>
      <c r="B31" s="16">
        <v>45890</v>
      </c>
      <c r="C31" s="16">
        <v>45890</v>
      </c>
      <c r="D31" s="5">
        <f>NETWORKDAYS(B31,C31,Table13[DATE 2025])</f>
        <v>1</v>
      </c>
    </row>
    <row r="32" spans="1:7" ht="20.100000000000001" customHeight="1" x14ac:dyDescent="0.25">
      <c r="A32" s="14" t="s">
        <v>39</v>
      </c>
      <c r="B32" s="16">
        <v>45890</v>
      </c>
      <c r="C32" s="16">
        <v>45894</v>
      </c>
      <c r="D32" s="5">
        <f>NETWORKDAYS(B32,C32,Table13[DATE 2025])</f>
        <v>3</v>
      </c>
    </row>
    <row r="33" spans="1:4" ht="20.100000000000001" customHeight="1" x14ac:dyDescent="0.25">
      <c r="A33" s="14" t="s">
        <v>40</v>
      </c>
      <c r="B33" s="16">
        <v>45890</v>
      </c>
      <c r="C33" s="16">
        <v>45894</v>
      </c>
      <c r="D33" s="5">
        <f>NETWORKDAYS(B33,C33,Table13[DATE 2025])</f>
        <v>3</v>
      </c>
    </row>
    <row r="34" spans="1:4" ht="20.100000000000001" customHeight="1" x14ac:dyDescent="0.25">
      <c r="A34" s="14" t="s">
        <v>41</v>
      </c>
      <c r="B34" s="16">
        <v>45890</v>
      </c>
      <c r="C34" s="16">
        <v>45894</v>
      </c>
      <c r="D34" s="5">
        <f>NETWORKDAYS(B34,C34,Table13[DATE 2025])</f>
        <v>3</v>
      </c>
    </row>
    <row r="35" spans="1:4" ht="20.100000000000001" customHeight="1" x14ac:dyDescent="0.25">
      <c r="A35" s="14" t="s">
        <v>42</v>
      </c>
      <c r="B35" s="16">
        <v>45894</v>
      </c>
      <c r="C35" s="16">
        <v>45894</v>
      </c>
      <c r="D35" s="5">
        <f>NETWORKDAYS(B35,C35,Table13[DATE 2025])</f>
        <v>1</v>
      </c>
    </row>
    <row r="36" spans="1:4" ht="20.100000000000001" customHeight="1" x14ac:dyDescent="0.25">
      <c r="A36" s="14" t="s">
        <v>43</v>
      </c>
      <c r="B36" s="16">
        <v>45894</v>
      </c>
      <c r="C36" s="16">
        <v>45894</v>
      </c>
      <c r="D36" s="5">
        <f>NETWORKDAYS(B36,C36,Table13[DATE 2025])</f>
        <v>1</v>
      </c>
    </row>
    <row r="37" spans="1:4" ht="20.100000000000001" customHeight="1" x14ac:dyDescent="0.25">
      <c r="A37" s="14" t="s">
        <v>44</v>
      </c>
      <c r="B37" s="16">
        <v>45894</v>
      </c>
      <c r="C37" s="16">
        <v>45894</v>
      </c>
      <c r="D37" s="5">
        <f>NETWORKDAYS(B37,C37,Table13[DATE 2025])</f>
        <v>1</v>
      </c>
    </row>
    <row r="38" spans="1:4" ht="20.100000000000001" customHeight="1" x14ac:dyDescent="0.25">
      <c r="A38" s="14" t="s">
        <v>45</v>
      </c>
      <c r="B38" s="16">
        <v>45894</v>
      </c>
      <c r="C38" s="16">
        <v>45894</v>
      </c>
      <c r="D38" s="5">
        <f>NETWORKDAYS(B38,C38,Table13[DATE 2025])</f>
        <v>1</v>
      </c>
    </row>
    <row r="39" spans="1:4" ht="20.100000000000001" customHeight="1" x14ac:dyDescent="0.25">
      <c r="A39" s="14" t="s">
        <v>46</v>
      </c>
      <c r="B39" s="16">
        <v>45894</v>
      </c>
      <c r="C39" s="16">
        <v>45894</v>
      </c>
      <c r="D39" s="5">
        <f>NETWORKDAYS(B39,C39,Table13[DATE 2025])</f>
        <v>1</v>
      </c>
    </row>
    <row r="40" spans="1:4" ht="20.100000000000001" customHeight="1" x14ac:dyDescent="0.25">
      <c r="A40" s="14" t="s">
        <v>47</v>
      </c>
      <c r="B40" s="16">
        <v>45894</v>
      </c>
      <c r="C40" s="16">
        <v>45894</v>
      </c>
      <c r="D40" s="5">
        <f>NETWORKDAYS(B40,C40,Table13[DATE 2025])</f>
        <v>1</v>
      </c>
    </row>
    <row r="41" spans="1:4" ht="20.100000000000001" customHeight="1" x14ac:dyDescent="0.25">
      <c r="A41" s="14" t="s">
        <v>48</v>
      </c>
      <c r="B41" s="16">
        <v>45895</v>
      </c>
      <c r="C41" s="16">
        <v>45895</v>
      </c>
      <c r="D41" s="5">
        <f>NETWORKDAYS(B41,C41,Table13[DATE 2025])</f>
        <v>1</v>
      </c>
    </row>
    <row r="42" spans="1:4" ht="20.100000000000001" customHeight="1" x14ac:dyDescent="0.25">
      <c r="A42" s="14" t="s">
        <v>49</v>
      </c>
      <c r="B42" s="16">
        <v>45895</v>
      </c>
      <c r="C42" s="16">
        <v>45895</v>
      </c>
      <c r="D42" s="5">
        <f>NETWORKDAYS(B42,C42,Table13[DATE 2025])</f>
        <v>1</v>
      </c>
    </row>
    <row r="43" spans="1:4" ht="20.100000000000001" customHeight="1" x14ac:dyDescent="0.25">
      <c r="A43" s="14" t="s">
        <v>50</v>
      </c>
      <c r="B43" s="16">
        <v>45896</v>
      </c>
      <c r="C43" s="16">
        <v>45896</v>
      </c>
      <c r="D43" s="5">
        <f>NETWORKDAYS(B43,C43,Table13[DATE 2025])</f>
        <v>1</v>
      </c>
    </row>
    <row r="44" spans="1:4" ht="20.100000000000001" customHeight="1" x14ac:dyDescent="0.25">
      <c r="A44" s="14" t="s">
        <v>51</v>
      </c>
      <c r="B44" s="16">
        <v>45896</v>
      </c>
      <c r="C44" s="16">
        <v>45896</v>
      </c>
      <c r="D44" s="5">
        <f>NETWORKDAYS(B44,C44,Table13[DATE 2025])</f>
        <v>1</v>
      </c>
    </row>
    <row r="45" spans="1:4" ht="20.100000000000001" customHeight="1" x14ac:dyDescent="0.25">
      <c r="A45" s="14" t="s">
        <v>52</v>
      </c>
      <c r="B45" s="16">
        <v>45896</v>
      </c>
      <c r="C45" s="16">
        <v>45896</v>
      </c>
      <c r="D45" s="5">
        <f>NETWORKDAYS(B45,C45,Table13[DATE 2025])</f>
        <v>1</v>
      </c>
    </row>
    <row r="46" spans="1:4" ht="20.100000000000001" customHeight="1" x14ac:dyDescent="0.25">
      <c r="A46" s="14" t="s">
        <v>53</v>
      </c>
      <c r="B46" s="16">
        <v>45896</v>
      </c>
      <c r="C46" s="16">
        <v>45896</v>
      </c>
      <c r="D46" s="5">
        <f>NETWORKDAYS(B46,C46,Table13[DATE 2025])</f>
        <v>1</v>
      </c>
    </row>
    <row r="47" spans="1:4" ht="20.100000000000001" customHeight="1" x14ac:dyDescent="0.25">
      <c r="A47" s="14" t="s">
        <v>54</v>
      </c>
      <c r="B47" s="16">
        <v>45896</v>
      </c>
      <c r="C47" s="16">
        <v>45896</v>
      </c>
      <c r="D47" s="5">
        <f>NETWORKDAYS(B47,C47,Table13[DATE 2025])</f>
        <v>1</v>
      </c>
    </row>
    <row r="48" spans="1:4" ht="20.100000000000001" customHeight="1" x14ac:dyDescent="0.25">
      <c r="A48" s="14" t="s">
        <v>55</v>
      </c>
      <c r="B48" s="16">
        <v>45896</v>
      </c>
      <c r="C48" s="16">
        <v>45896</v>
      </c>
      <c r="D48" s="5">
        <f>NETWORKDAYS(B48,C48,Table13[DATE 2025])</f>
        <v>1</v>
      </c>
    </row>
    <row r="49" spans="1:4" ht="20.100000000000001" customHeight="1" x14ac:dyDescent="0.25">
      <c r="A49" s="14" t="s">
        <v>56</v>
      </c>
      <c r="B49" s="16">
        <v>45896</v>
      </c>
      <c r="C49" s="16">
        <v>45896</v>
      </c>
      <c r="D49" s="5">
        <f>NETWORKDAYS(B49,C49,Table13[DATE 2025])</f>
        <v>1</v>
      </c>
    </row>
    <row r="50" spans="1:4" ht="20.100000000000001" customHeight="1" x14ac:dyDescent="0.25">
      <c r="A50" s="14" t="s">
        <v>57</v>
      </c>
      <c r="B50" s="16">
        <v>45897</v>
      </c>
      <c r="C50" s="16">
        <v>45897</v>
      </c>
      <c r="D50" s="5">
        <f>NETWORKDAYS(B50,C50,Table13[DATE 2025])</f>
        <v>1</v>
      </c>
    </row>
    <row r="51" spans="1:4" ht="20.100000000000001" customHeight="1" x14ac:dyDescent="0.25">
      <c r="A51" s="14" t="s">
        <v>58</v>
      </c>
      <c r="B51" s="16">
        <v>45897</v>
      </c>
      <c r="C51" s="16">
        <v>45897</v>
      </c>
      <c r="D51" s="5">
        <f>NETWORKDAYS(B51,C51,Table13[DATE 2025])</f>
        <v>1</v>
      </c>
    </row>
    <row r="52" spans="1:4" ht="20.100000000000001" customHeight="1" x14ac:dyDescent="0.25">
      <c r="A52" s="14" t="s">
        <v>59</v>
      </c>
      <c r="B52" s="16">
        <v>45898</v>
      </c>
      <c r="C52" s="16">
        <v>45898</v>
      </c>
      <c r="D52" s="5">
        <f>NETWORKDAYS(B52,C52,Table13[DATE 2025])</f>
        <v>1</v>
      </c>
    </row>
    <row r="53" spans="1:4" ht="20.100000000000001" customHeight="1" x14ac:dyDescent="0.25">
      <c r="A53" s="14" t="s">
        <v>60</v>
      </c>
      <c r="B53" s="16">
        <v>45898</v>
      </c>
      <c r="C53" s="16">
        <v>45898</v>
      </c>
      <c r="D53" s="5">
        <f>NETWORKDAYS(B53,C53,Table13[DATE 2025])</f>
        <v>1</v>
      </c>
    </row>
    <row r="54" spans="1:4" ht="20.100000000000001" customHeight="1" x14ac:dyDescent="0.25">
      <c r="A54" s="14" t="s">
        <v>61</v>
      </c>
      <c r="B54" s="16">
        <v>45898</v>
      </c>
      <c r="C54" s="16">
        <v>45902</v>
      </c>
      <c r="D54" s="5">
        <f>NETWORKDAYS(B54,C54,Table13[DATE 2025])</f>
        <v>3</v>
      </c>
    </row>
    <row r="55" spans="1:4" ht="20.100000000000001" customHeight="1" x14ac:dyDescent="0.25">
      <c r="A55" s="14" t="s">
        <v>62</v>
      </c>
      <c r="B55" s="16">
        <v>45898</v>
      </c>
      <c r="C55" s="16">
        <v>45898</v>
      </c>
      <c r="D55" s="5">
        <f>NETWORKDAYS(B55,C55,Table13[DATE 2025])</f>
        <v>1</v>
      </c>
    </row>
    <row r="56" spans="1:4" ht="20.100000000000001" customHeight="1" x14ac:dyDescent="0.25">
      <c r="A56" s="14" t="s">
        <v>63</v>
      </c>
      <c r="B56" s="16">
        <v>45898</v>
      </c>
      <c r="C56" s="16">
        <v>45898</v>
      </c>
      <c r="D56" s="5">
        <f>NETWORKDAYS(B56,C56,Table13[DATE 2025])</f>
        <v>1</v>
      </c>
    </row>
    <row r="57" spans="1:4" ht="20.100000000000001" customHeight="1" x14ac:dyDescent="0.25">
      <c r="A57" s="14" t="s">
        <v>64</v>
      </c>
      <c r="B57" s="26">
        <v>45898</v>
      </c>
      <c r="C57" s="27">
        <v>45898</v>
      </c>
      <c r="D57" s="5">
        <f>NETWORKDAYS(B57,C57,Table13[DATE 2025])</f>
        <v>1</v>
      </c>
    </row>
  </sheetData>
  <autoFilter ref="A1:D1" xr:uid="{00000000-0009-0000-0000-000004000000}">
    <sortState xmlns:xlrd2="http://schemas.microsoft.com/office/spreadsheetml/2017/richdata2" ref="A2:D53">
      <sortCondition ref="B1"/>
    </sortState>
  </autoFilter>
  <phoneticPr fontId="6" type="noConversion"/>
  <dataValidations count="1">
    <dataValidation type="date" allowBlank="1" showInputMessage="1" showErrorMessage="1" sqref="B2:B19 B21:B22" xr:uid="{443F7092-A498-4119-9A4C-4C7DB9271889}">
      <formula1>45292</formula1>
      <formula2>401769</formula2>
    </dataValidation>
  </dataValidations>
  <pageMargins left="0.7" right="0.7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ELENCO FESTIVITÀ 2025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2025-09-24T10:16:06Z</dcterms:modified>
  <cp:category/>
  <cp:contentStatus/>
</cp:coreProperties>
</file>